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440" windowHeight="12525"/>
  </bookViews>
  <sheets>
    <sheet name="Расходы по ГП на 01.01.2018 " sheetId="1" r:id="rId1"/>
  </sheets>
  <definedNames>
    <definedName name="_xlnm._FilterDatabase" localSheetId="0" hidden="1">'Расходы по ГП на 01.01.2018 '!$A$5:$Q$110</definedName>
    <definedName name="_xlnm.Print_Titles" localSheetId="0">'Расходы по ГП на 01.01.2018 '!$3:$4</definedName>
  </definedNames>
  <calcPr calcId="145621"/>
</workbook>
</file>

<file path=xl/calcChain.xml><?xml version="1.0" encoding="utf-8"?>
<calcChain xmlns="http://schemas.openxmlformats.org/spreadsheetml/2006/main">
  <c r="A42" i="1" l="1"/>
  <c r="K42" i="1" l="1"/>
  <c r="M42" i="1"/>
  <c r="A27" i="1"/>
  <c r="L42" i="1" l="1"/>
  <c r="M27" i="1"/>
  <c r="A77" i="1"/>
  <c r="M77" i="1" l="1"/>
  <c r="K27" i="1"/>
  <c r="L27" i="1"/>
  <c r="A68" i="1"/>
  <c r="A50" i="1"/>
  <c r="A105" i="1"/>
  <c r="A91" i="1"/>
  <c r="A87" i="1"/>
  <c r="A22" i="1"/>
  <c r="M91" i="1" l="1"/>
  <c r="M68" i="1"/>
  <c r="M22" i="1"/>
  <c r="K68" i="1"/>
  <c r="M87" i="1"/>
  <c r="K77" i="1"/>
  <c r="L77" i="1"/>
  <c r="M50" i="1" l="1"/>
  <c r="K87" i="1"/>
  <c r="L105" i="1"/>
  <c r="K22" i="1"/>
  <c r="M105" i="1"/>
  <c r="K91" i="1"/>
  <c r="L50" i="1"/>
  <c r="K50" i="1"/>
  <c r="L91" i="1"/>
  <c r="K105" i="1"/>
  <c r="L22" i="1"/>
  <c r="L87" i="1"/>
  <c r="A88" i="1"/>
  <c r="A84" i="1"/>
  <c r="A83" i="1"/>
  <c r="M83" i="1" l="1"/>
  <c r="L68" i="1"/>
  <c r="M88" i="1" l="1"/>
  <c r="L84" i="1"/>
  <c r="M84" i="1"/>
  <c r="K88" i="1"/>
  <c r="L83" i="1"/>
  <c r="K84" i="1"/>
  <c r="L88" i="1"/>
  <c r="K83" i="1"/>
  <c r="A81" i="1"/>
  <c r="A70" i="1"/>
  <c r="M81" i="1" l="1"/>
  <c r="M70" i="1"/>
  <c r="A57" i="1"/>
  <c r="M57" i="1" l="1"/>
  <c r="K81" i="1"/>
  <c r="L81" i="1"/>
  <c r="K57" i="1" l="1"/>
  <c r="L57" i="1"/>
  <c r="M109" i="1"/>
  <c r="A108" i="1"/>
  <c r="A106" i="1"/>
  <c r="A93" i="1"/>
  <c r="A79" i="1"/>
  <c r="A75" i="1"/>
  <c r="A74" i="1"/>
  <c r="A62" i="1"/>
  <c r="A53" i="1"/>
  <c r="A47" i="1"/>
  <c r="A44" i="1"/>
  <c r="A32" i="1"/>
  <c r="A29" i="1"/>
  <c r="A104" i="1"/>
  <c r="A100" i="1"/>
  <c r="A99" i="1"/>
  <c r="A97" i="1"/>
  <c r="A94" i="1"/>
  <c r="A92" i="1"/>
  <c r="A80" i="1"/>
  <c r="A73" i="1"/>
  <c r="A69" i="1"/>
  <c r="A63" i="1"/>
  <c r="A58" i="1"/>
  <c r="A51" i="1"/>
  <c r="A46" i="1"/>
  <c r="A43" i="1"/>
  <c r="A39" i="1"/>
  <c r="A37" i="1"/>
  <c r="A31" i="1"/>
  <c r="A28" i="1"/>
  <c r="A24" i="1"/>
  <c r="A23" i="1"/>
  <c r="M47" i="1" l="1"/>
  <c r="M108" i="1"/>
  <c r="M44" i="1"/>
  <c r="M74" i="1"/>
  <c r="M106" i="1"/>
  <c r="M24" i="1"/>
  <c r="M32" i="1"/>
  <c r="M62" i="1"/>
  <c r="M29" i="1"/>
  <c r="M53" i="1"/>
  <c r="M39" i="1"/>
  <c r="M43" i="1"/>
  <c r="M92" i="1"/>
  <c r="M100" i="1"/>
  <c r="M99" i="1"/>
  <c r="M58" i="1"/>
  <c r="M23" i="1"/>
  <c r="M37" i="1"/>
  <c r="M73" i="1"/>
  <c r="M97" i="1"/>
  <c r="M31" i="1"/>
  <c r="M46" i="1"/>
  <c r="M69" i="1"/>
  <c r="M94" i="1"/>
  <c r="M104" i="1"/>
  <c r="M93" i="1"/>
  <c r="M63" i="1"/>
  <c r="M80" i="1"/>
  <c r="M28" i="1"/>
  <c r="K109" i="1"/>
  <c r="M51" i="1" l="1"/>
  <c r="M75" i="1"/>
  <c r="M79" i="1"/>
  <c r="K74" i="1"/>
  <c r="L75" i="1"/>
  <c r="K73" i="1"/>
  <c r="K99" i="1"/>
  <c r="K75" i="1"/>
  <c r="K24" i="1"/>
  <c r="K51" i="1"/>
  <c r="K44" i="1"/>
  <c r="L74" i="1"/>
  <c r="K28" i="1"/>
  <c r="K37" i="1"/>
  <c r="K29" i="1"/>
  <c r="K31" i="1"/>
  <c r="K79" i="1"/>
  <c r="K63" i="1"/>
  <c r="K93" i="1"/>
  <c r="K108" i="1"/>
  <c r="K104" i="1"/>
  <c r="K46" i="1"/>
  <c r="K53" i="1"/>
  <c r="K92" i="1"/>
  <c r="L80" i="1"/>
  <c r="L62" i="1"/>
  <c r="L106" i="1"/>
  <c r="L100" i="1"/>
  <c r="K39" i="1"/>
  <c r="L58" i="1"/>
  <c r="K94" i="1"/>
  <c r="K100" i="1"/>
  <c r="K97" i="1"/>
  <c r="K58" i="1"/>
  <c r="L53" i="1"/>
  <c r="K106" i="1"/>
  <c r="L108" i="1"/>
  <c r="L46" i="1"/>
  <c r="L47" i="1"/>
  <c r="L44" i="1"/>
  <c r="L99" i="1"/>
  <c r="L63" i="1"/>
  <c r="K23" i="1"/>
  <c r="L32" i="1"/>
  <c r="K32" i="1"/>
  <c r="L93" i="1"/>
  <c r="K80" i="1"/>
  <c r="K62" i="1"/>
  <c r="L79" i="1"/>
  <c r="K47" i="1"/>
  <c r="K43" i="1"/>
  <c r="K69" i="1"/>
  <c r="L109" i="1"/>
  <c r="L29" i="1" l="1"/>
  <c r="L24" i="1"/>
  <c r="L92" i="1"/>
  <c r="L43" i="1"/>
  <c r="L23" i="1"/>
  <c r="L104" i="1"/>
  <c r="L51" i="1"/>
  <c r="L94" i="1"/>
  <c r="L39" i="1"/>
  <c r="L73" i="1"/>
  <c r="L28" i="1"/>
  <c r="L31" i="1"/>
  <c r="L69" i="1"/>
  <c r="L37" i="1"/>
  <c r="L97" i="1"/>
  <c r="A67" i="1"/>
  <c r="M67" i="1" l="1"/>
  <c r="A61" i="1"/>
  <c r="M61" i="1" l="1"/>
  <c r="L67" i="1"/>
  <c r="K67" i="1"/>
  <c r="A60" i="1"/>
  <c r="A52" i="1"/>
  <c r="M60" i="1" l="1"/>
  <c r="M52" i="1"/>
  <c r="K61" i="1"/>
  <c r="L61" i="1"/>
  <c r="A107" i="1"/>
  <c r="A103" i="1"/>
  <c r="A102" i="1"/>
  <c r="A101" i="1"/>
  <c r="A98" i="1"/>
  <c r="A96" i="1"/>
  <c r="A95" i="1"/>
  <c r="A90" i="1"/>
  <c r="A89" i="1"/>
  <c r="A86" i="1"/>
  <c r="A85" i="1"/>
  <c r="A82" i="1"/>
  <c r="A78" i="1"/>
  <c r="A76" i="1"/>
  <c r="A72" i="1"/>
  <c r="A71" i="1"/>
  <c r="A66" i="1"/>
  <c r="A65" i="1"/>
  <c r="A64" i="1"/>
  <c r="A59" i="1"/>
  <c r="A56" i="1"/>
  <c r="A55" i="1"/>
  <c r="A54" i="1"/>
  <c r="A49" i="1"/>
  <c r="A48" i="1"/>
  <c r="A45" i="1"/>
  <c r="A41" i="1"/>
  <c r="A40" i="1"/>
  <c r="A38" i="1"/>
  <c r="A36" i="1"/>
  <c r="A35" i="1"/>
  <c r="A34" i="1"/>
  <c r="A33" i="1"/>
  <c r="A30" i="1"/>
  <c r="A26" i="1"/>
  <c r="A25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M38" i="1" l="1"/>
  <c r="M65" i="1"/>
  <c r="M86" i="1"/>
  <c r="M96" i="1"/>
  <c r="M103" i="1"/>
  <c r="M21" i="1"/>
  <c r="M45" i="1"/>
  <c r="M72" i="1"/>
  <c r="M85" i="1"/>
  <c r="M102" i="1"/>
  <c r="M8" i="1"/>
  <c r="M16" i="1"/>
  <c r="M35" i="1"/>
  <c r="M41" i="1"/>
  <c r="M49" i="1"/>
  <c r="M82" i="1"/>
  <c r="M90" i="1"/>
  <c r="M101" i="1"/>
  <c r="M7" i="1"/>
  <c r="M19" i="1"/>
  <c r="M26" i="1"/>
  <c r="M48" i="1"/>
  <c r="M56" i="1"/>
  <c r="M66" i="1"/>
  <c r="M89" i="1"/>
  <c r="M17" i="1"/>
  <c r="M18" i="1"/>
  <c r="M71" i="1"/>
  <c r="M64" i="1"/>
  <c r="M98" i="1"/>
  <c r="L52" i="1"/>
  <c r="K52" i="1"/>
  <c r="L60" i="1"/>
  <c r="K60" i="1"/>
  <c r="L70" i="1"/>
  <c r="K70" i="1"/>
  <c r="M12" i="1" l="1"/>
  <c r="M78" i="1"/>
  <c r="M36" i="1"/>
  <c r="M13" i="1"/>
  <c r="M9" i="1"/>
  <c r="M40" i="1"/>
  <c r="M20" i="1"/>
  <c r="M30" i="1"/>
  <c r="M76" i="1"/>
  <c r="M14" i="1"/>
  <c r="M34" i="1"/>
  <c r="M59" i="1"/>
  <c r="M95" i="1"/>
  <c r="M54" i="1"/>
  <c r="M55" i="1"/>
  <c r="M33" i="1"/>
  <c r="M10" i="1"/>
  <c r="M15" i="1"/>
  <c r="M11" i="1"/>
  <c r="M107" i="1"/>
  <c r="M25" i="1"/>
  <c r="G5" i="1"/>
  <c r="G110" i="1" s="1"/>
  <c r="L10" i="1"/>
  <c r="K66" i="1"/>
  <c r="K38" i="1"/>
  <c r="K41" i="1"/>
  <c r="K17" i="1"/>
  <c r="L90" i="1"/>
  <c r="L86" i="1"/>
  <c r="K8" i="1"/>
  <c r="L49" i="1"/>
  <c r="K59" i="1"/>
  <c r="K20" i="1"/>
  <c r="K89" i="1"/>
  <c r="K16" i="1"/>
  <c r="K85" i="1"/>
  <c r="K9" i="1"/>
  <c r="K34" i="1"/>
  <c r="L98" i="1"/>
  <c r="K11" i="1"/>
  <c r="L65" i="1"/>
  <c r="K107" i="1"/>
  <c r="K101" i="1"/>
  <c r="K72" i="1"/>
  <c r="K76" i="1"/>
  <c r="K14" i="1"/>
  <c r="L33" i="1"/>
  <c r="K40" i="1"/>
  <c r="L102" i="1"/>
  <c r="K15" i="1"/>
  <c r="K78" i="1"/>
  <c r="L40" i="1"/>
  <c r="K71" i="1"/>
  <c r="L35" i="1"/>
  <c r="L95" i="1"/>
  <c r="L13" i="1"/>
  <c r="K86" i="1"/>
  <c r="K18" i="1"/>
  <c r="K102" i="1"/>
  <c r="K30" i="1"/>
  <c r="L89" i="1"/>
  <c r="K48" i="1"/>
  <c r="K19" i="1"/>
  <c r="L82" i="1"/>
  <c r="K36" i="1"/>
  <c r="L96" i="1"/>
  <c r="H5" i="1"/>
  <c r="H110" i="1" s="1"/>
  <c r="L45" i="1"/>
  <c r="K45" i="1"/>
  <c r="K56" i="1"/>
  <c r="K82" i="1"/>
  <c r="L18" i="1"/>
  <c r="L71" i="1"/>
  <c r="L103" i="1"/>
  <c r="K26" i="1"/>
  <c r="K35" i="1"/>
  <c r="L54" i="1"/>
  <c r="K95" i="1"/>
  <c r="K55" i="1"/>
  <c r="K25" i="1"/>
  <c r="K7" i="1"/>
  <c r="K49" i="1"/>
  <c r="K12" i="1"/>
  <c r="K64" i="1"/>
  <c r="K13" i="1"/>
  <c r="K96" i="1"/>
  <c r="L66" i="1"/>
  <c r="L11" i="1"/>
  <c r="L36" i="1"/>
  <c r="L59" i="1"/>
  <c r="L41" i="1"/>
  <c r="L16" i="1"/>
  <c r="L8" i="1"/>
  <c r="K33" i="1"/>
  <c r="L72" i="1"/>
  <c r="L38" i="1"/>
  <c r="L14" i="1"/>
  <c r="L76" i="1"/>
  <c r="L56" i="1"/>
  <c r="L26" i="1"/>
  <c r="L9" i="1"/>
  <c r="L20" i="1"/>
  <c r="E5" i="1"/>
  <c r="L48" i="1"/>
  <c r="L19" i="1"/>
  <c r="K65" i="1"/>
  <c r="K10" i="1"/>
  <c r="K103" i="1"/>
  <c r="K98" i="1"/>
  <c r="K90" i="1"/>
  <c r="K54" i="1"/>
  <c r="J5" i="1"/>
  <c r="J110" i="1" s="1"/>
  <c r="L21" i="1"/>
  <c r="K21" i="1"/>
  <c r="K6" i="1"/>
  <c r="M6" i="1"/>
  <c r="L34" i="1" l="1"/>
  <c r="L55" i="1"/>
  <c r="L64" i="1"/>
  <c r="L107" i="1"/>
  <c r="L78" i="1"/>
  <c r="L25" i="1"/>
  <c r="L30" i="1"/>
  <c r="L12" i="1"/>
  <c r="L15" i="1"/>
  <c r="L101" i="1"/>
  <c r="L7" i="1"/>
  <c r="L85" i="1"/>
  <c r="F5" i="1"/>
  <c r="F110" i="1" s="1"/>
  <c r="L17" i="1"/>
  <c r="I5" i="1"/>
  <c r="I110" i="1" s="1"/>
  <c r="K5" i="1"/>
  <c r="L6" i="1"/>
  <c r="K110" i="1" l="1"/>
  <c r="M110" i="1"/>
  <c r="M5" i="1"/>
  <c r="L110" i="1" l="1"/>
  <c r="L5" i="1"/>
</calcChain>
</file>

<file path=xl/sharedStrings.xml><?xml version="1.0" encoding="utf-8"?>
<sst xmlns="http://schemas.openxmlformats.org/spreadsheetml/2006/main" count="227" uniqueCount="222">
  <si>
    <t>(тыс. рублей)</t>
  </si>
  <si>
    <t>№ п/п</t>
  </si>
  <si>
    <t>Название</t>
  </si>
  <si>
    <t>КЦСР</t>
  </si>
  <si>
    <t>Всего</t>
  </si>
  <si>
    <t>% исполнения</t>
  </si>
  <si>
    <t>за счет средств респ. бюджета</t>
  </si>
  <si>
    <t>за счет средств респ.
бюджета</t>
  </si>
  <si>
    <t>Всего по ГП</t>
  </si>
  <si>
    <t>Государственная программа Кабардино-Балкарской Республики "Развитие здравоохранения в Кабардино-Балкарской Республике"</t>
  </si>
  <si>
    <t>01 0 00 00000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</si>
  <si>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</si>
  <si>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01 1 00 00000</t>
  </si>
  <si>
    <t>Подпрограмма "Совершенствование оказания специализированной, включая высокотехнологичную, медицинской помощи"</t>
  </si>
  <si>
    <t>01 2 00 00000</t>
  </si>
  <si>
    <t>Подпрограмма "Охрана здоровья матери и ребенка"</t>
  </si>
  <si>
    <t>01 4 00 00000</t>
  </si>
  <si>
    <t>Подпрограмма "Развитие медицинской реабилитации и санаторно-курортного лечения, в том числе детей"</t>
  </si>
  <si>
    <t>01 5 00 00000</t>
  </si>
  <si>
    <t>Подпрограмма "Оказание паллиативной помощи, в том числе детям"</t>
  </si>
  <si>
    <t>01 6 00 00000</t>
  </si>
  <si>
    <t>Подпрограмма "Кадровое обеспечение системы здравоохранения"</t>
  </si>
  <si>
    <t>01 7 00 00000</t>
  </si>
  <si>
    <t>Подпрограмма "Экспертиза и контрольно-надзорные функции в сфере охраны здоровья"</t>
  </si>
  <si>
    <t>01 9 00 00000</t>
  </si>
  <si>
    <t>Подпрограмма "Управление развитием отрасли"</t>
  </si>
  <si>
    <t>01 Г 00 00000</t>
  </si>
  <si>
    <t>Подпрограмма "Организация обязательного медицинского страхования"</t>
  </si>
  <si>
    <t>01 Д 00 00000</t>
  </si>
  <si>
    <t>Подпрограмма "Развитие скорой медицинской помощи"</t>
  </si>
  <si>
    <t>01 И 00 00000</t>
  </si>
  <si>
    <t>Государственная программа Кабардино-Балкарской Республики "Развитие образования в Кабардино-Балкарской Республике"</t>
  </si>
  <si>
    <t>02 0 00 00000</t>
  </si>
  <si>
    <t>Подпрограмма "Реализация образовательных программ профессионального образования"</t>
  </si>
  <si>
    <t>02 1 00 00000</t>
  </si>
  <si>
    <t>Подпрограмма "Содействие развитию дошкольного и общего образования"</t>
  </si>
  <si>
    <t>02 2 00 00000</t>
  </si>
  <si>
    <t>Подпрограмма "Развитие дополнительного образования детей и реализация мероприятий молодежной политики"</t>
  </si>
  <si>
    <t>02 4 00 00000</t>
  </si>
  <si>
    <t>Подпрограмма "Совершенствование управления системой образования"</t>
  </si>
  <si>
    <t>02 5 00 00000</t>
  </si>
  <si>
    <t>Государственная программа Кабардино-Балкарской Республики "Социальная поддержка населения Кабардино-Балкарской Республики"</t>
  </si>
  <si>
    <t>03 0 00 00000</t>
  </si>
  <si>
    <t>Подпрограмма "Обеспечение мер социальной поддержки отдельных категорий граждан"</t>
  </si>
  <si>
    <t>03 1 00 00000</t>
  </si>
  <si>
    <t>Подпрограмма "Модернизация и развитие социального обслуживания населения"</t>
  </si>
  <si>
    <t>03 2 00 00000</t>
  </si>
  <si>
    <t>Подпрограмма "Обеспечение государственной поддержки семей, имеющих детей"</t>
  </si>
  <si>
    <t>03 3 00 00000</t>
  </si>
  <si>
    <t>Государственная программа Кабардино-Балкарской Республики "Доступная среда в Кабардино-Балкарской Республике"</t>
  </si>
  <si>
    <t>04 0 00 00000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</si>
  <si>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t>
  </si>
  <si>
    <t>04 1 00 00000</t>
  </si>
  <si>
    <t>Подпрограмма "Совершенствование системы комплексной реабилитации и абилитации инвалидов"</t>
  </si>
  <si>
    <t>04 2 00 00000</t>
  </si>
  <si>
    <t>05 0 00 00000</t>
  </si>
  <si>
    <t>Подпрограмма "Создание условий для обеспечения доступным и комфортным жильем"</t>
  </si>
  <si>
    <t>05 1 00 00000</t>
  </si>
  <si>
    <t>Подпрограмма "Создание условий для обеспечения качественными услугами жилищно-коммунального хозяйства жителей Кабардино-Балкарской Республики"</t>
  </si>
  <si>
    <t>05 2 00 00000</t>
  </si>
  <si>
    <t>Подпрограмма "Обеспечение реализации государственной программы Кабардино-Балкарской Республики "Обеспечение населения Кабардино-Балкарской Республики жильем"</t>
  </si>
  <si>
    <t>05 3 00 00000</t>
  </si>
  <si>
    <t>05 4 00 00000</t>
  </si>
  <si>
    <t>Государственная программа Кабардино-Балкарской Республики "Содействие занятости населения Кабардино-Балкарской Республики"</t>
  </si>
  <si>
    <t>07 0 00 00000</t>
  </si>
  <si>
    <t>Подпрограмма "Активная политика занятости населения и социальная поддержка безработных граждан"</t>
  </si>
  <si>
    <t>07 1 00 00000</t>
  </si>
  <si>
    <t>Государственная программа Кабардино-Балкарской Республики "Профилактика правонарушений и укрепление общественного порядка и общественной безопасности в Кабардино-Балкарской Республике"</t>
  </si>
  <si>
    <t>08 0 00 00000</t>
  </si>
  <si>
    <t>Подпрограмма "Профилактика правонарушений"</t>
  </si>
  <si>
    <t>08 1 00 00000</t>
  </si>
  <si>
    <t>Подпрограмма "Профилактика терроризма и экстремизма"</t>
  </si>
  <si>
    <t>08 2 00 00000</t>
  </si>
  <si>
    <t>Государственная программа Кабардино-Балкарской Республики "Защита населения и территории Кабардино-Балкарской Республики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</si>
  <si>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10 0 00 00000</t>
  </si>
  <si>
    <t>Подпрограмма "Предупреждение, спасение, помощь"</t>
  </si>
  <si>
    <t>10 1 00 00000</t>
  </si>
  <si>
    <t>10 2 00 00000</t>
  </si>
  <si>
    <t>Государственная программа Кабардино-Балкарской Республики "Культура Кабардино-Балкарии"</t>
  </si>
  <si>
    <t>11 0 00 00000</t>
  </si>
  <si>
    <t>Подпрограмма "Наследие"</t>
  </si>
  <si>
    <t>11 1 00 00000</t>
  </si>
  <si>
    <t>Подпрограмма "Искусство"</t>
  </si>
  <si>
    <t>11 2 00 00000</t>
  </si>
  <si>
    <t>Подпрограмма "Обеспечение условий реализации государственной программы Кабардино-Балкарской Республики "Культура Кабардино-Балкарии"</t>
  </si>
  <si>
    <t>11 4 00 00000</t>
  </si>
  <si>
    <t>12 0 00 00000</t>
  </si>
  <si>
    <t>Подпрограмма "Регулирование качества окружающей среды"</t>
  </si>
  <si>
    <t>12 1 00 00000</t>
  </si>
  <si>
    <t>Подпрограмма "Биологическое разнообразие Кабардино-Балкарской Республики"</t>
  </si>
  <si>
    <t>12 2 00 00000</t>
  </si>
  <si>
    <t>12 3 00 00000</t>
  </si>
  <si>
    <t>Подпрограмма "Использование водных ресурсов"</t>
  </si>
  <si>
    <t>Государственная программа Кабардино-Балкарской Республики "Развитие физической культуры и спорта в Кабардино-Балкарской Республике"</t>
  </si>
  <si>
    <t>13 0 00 00000</t>
  </si>
  <si>
    <t>Подпрограмма "Развитие физической культуры и массового спорта"</t>
  </si>
  <si>
    <t>13 1 00 00000</t>
  </si>
  <si>
    <t>13 2 00 00000</t>
  </si>
  <si>
    <t>13 3 00 00000</t>
  </si>
  <si>
    <t>13 4 00 00000</t>
  </si>
  <si>
    <t>15 0 00 00000</t>
  </si>
  <si>
    <t>15 2 00 00000</t>
  </si>
  <si>
    <t>Подпрограмма "Совершенствование системы государственного управления"</t>
  </si>
  <si>
    <t>15 4 00 00000</t>
  </si>
  <si>
    <t>Государственная программа Кабардино-Балкарской Республики "Развитие промышленности и торговли в Кабардино-Балкарской Республике"</t>
  </si>
  <si>
    <t>16 0 00 00000</t>
  </si>
  <si>
    <t>Государственная программа Кабардино-Балкарской Республики "Информационное общество"</t>
  </si>
  <si>
    <t>23 0 00 00000</t>
  </si>
  <si>
    <t>Подпрограмма "Информационная среда"</t>
  </si>
  <si>
    <t>23 2 00 00000</t>
  </si>
  <si>
    <t>Подпрограмма "Информационное государство"</t>
  </si>
  <si>
    <t>23 4 00 00000</t>
  </si>
  <si>
    <t>Государственная программа Кабардино-Балкарской Республики "Развитие транспортной системы в Кабардино-Балкарской Республике"</t>
  </si>
  <si>
    <t>24 0 00 00000</t>
  </si>
  <si>
    <t>Подпрограмма "Магистральный железнодорожный транспорт"</t>
  </si>
  <si>
    <t>24 1 00 00000</t>
  </si>
  <si>
    <t>Подпрограмма "Дорожное хозяйство"</t>
  </si>
  <si>
    <t>24 2 00 00000</t>
  </si>
  <si>
    <t>Подпрограмма "Надзор в сфере транспорта"</t>
  </si>
  <si>
    <t>24 5 00 00000</t>
  </si>
  <si>
    <t>Подпрограмма "Построение и развитие аппаратно-программного комплекса "Безопасная республика"</t>
  </si>
  <si>
    <t>24 Г 00 00000</t>
  </si>
  <si>
    <t>Подпрограмма "Развитие гражданского использования системы ГЛОНАСС на транспорте"</t>
  </si>
  <si>
    <t>24 Д 00 00000</t>
  </si>
  <si>
    <t>Государственная программа Кабардино-Балкарской Республики "Развитие сельского хозяйства и регулирование рынков сельскохозяйственной продукции, сырья и продовольствия в Кабардино-Балкарской Республике"</t>
  </si>
  <si>
    <t>25 0 00 00000</t>
  </si>
  <si>
    <t>25 2 00 00000</t>
  </si>
  <si>
    <t>25 6 00 00000</t>
  </si>
  <si>
    <t>25 7 00 00000</t>
  </si>
  <si>
    <t>25 Г 00 00000</t>
  </si>
  <si>
    <t>Государственная программа Кабардино-Балкарской Республики "Развитие лесного хозяйства в Кабардино-Балкарской Республике"</t>
  </si>
  <si>
    <t>29 0 00 00000</t>
  </si>
  <si>
    <t>Подпрограмма "Обеспечение использования, охраны, защиты и воспроизводства лесов"</t>
  </si>
  <si>
    <t>29 1 00 00000</t>
  </si>
  <si>
    <t>Государственная программа Кабардино-Балкарской Республики "Энергоэффективность и развитие энергетики в Кабардино-Балкарской Республике"</t>
  </si>
  <si>
    <t>30 0 00 00000</t>
  </si>
  <si>
    <t>Подпрограмма "Энергосбережение и повышение энергетической эффективности"</t>
  </si>
  <si>
    <t>30 1 00 00000</t>
  </si>
  <si>
    <t>30 7 00 00000</t>
  </si>
  <si>
    <t>Государственная программа Кабардино-Балкарской Республики "Управление государственным имуществом Кабардино-Балкарской Республики"</t>
  </si>
  <si>
    <t>38 0 00 00000</t>
  </si>
  <si>
    <t>Подпрограмма "Повышение эффективности управления государственным имуществом Кабардино-Балкарской Республики и приватизации"</t>
  </si>
  <si>
    <t>38 1 00 00000</t>
  </si>
  <si>
    <t>Государственная программа Кабардино-Балкарской Республики "Управление государственными финансами, государственным долгом и межбюджетными отношениями в Кабардино-Балкарской Республике"</t>
  </si>
  <si>
    <t>39 0 00 00000</t>
  </si>
  <si>
    <t>Государственная программа Кабардино-Балкарской Республики "Развитие туристско-рекреационного комплекса в Кабардино-Балкарской Республике"</t>
  </si>
  <si>
    <t>51 0 00 00000</t>
  </si>
  <si>
    <t>51 3 00 00000</t>
  </si>
  <si>
    <t>51 4 00 00000</t>
  </si>
  <si>
    <t>Государственная программа Кабардино-Балкарской Республики "Взаимодействие с общественными организациями и институтами гражданского общества в Кабардино-Балкарской Республике"</t>
  </si>
  <si>
    <t>61 0 00 00000</t>
  </si>
  <si>
    <t>Подпрограмма "Повышение эффективности государственной поддержки социально ориентированных некоммерческих организаций"</t>
  </si>
  <si>
    <t>61 4 00 00000</t>
  </si>
  <si>
    <t>Подпрограмма "Укрепление единства и этнокультурное развитие народов Кабардино-Балкарской Республики"</t>
  </si>
  <si>
    <t>61 7 00 00000</t>
  </si>
  <si>
    <t>Непрограммные расходы</t>
  </si>
  <si>
    <t>Всего по республиканскому бюджету КБР</t>
  </si>
  <si>
    <t>Подпрограмма "Обеспечение реализации государственной программы Кабардино-Балкарской Республики "Развитие сельского хозяйства и регулирование рынков сельскохозяйственной продукции, сырья и продовольствия в Кабардино-Балкарской Республике"</t>
  </si>
  <si>
    <t>Подпрограмма "Обеспечение реализации государственной программы Кабардино-Балкарской Республики "Энергоэффективность и развитие энергетики в Кабардино-Балкарской Республике"</t>
  </si>
  <si>
    <t>61 8 00 00000</t>
  </si>
  <si>
    <t>Подпрограмма "Реализация мероприятий федеральной целевой программы "Жилище" на 2015 - 2020 годы в Кабардино-Балкарской Республике"</t>
  </si>
  <si>
    <t>Подпрограмма "Реализация мероприятий федеральной целевой программы "Устойчивое развитие сельских территорий на 2014 - 2017 годы и на период до 2020 года" в Кабардино-Балкарской Республике"</t>
  </si>
  <si>
    <t>15 5 00 00000</t>
  </si>
  <si>
    <t>12 Д 00 00000</t>
  </si>
  <si>
    <t>Подпрограмма "Реализация мероприятий федеральной целевой программы "Развитие водохозяйственного комплекса Российской Федерации в 2012-2020 годах" в Кабардино-Балкарской Республике"</t>
  </si>
  <si>
    <t>Подпрограмма "Участие профессионального футбольного клуба Кабардино-Балкарской Республики в чемпионатах (первенствах) России по футболу (все дивизионы), кубках России по футболу"</t>
  </si>
  <si>
    <t>Подпрограмма "Реализация мероприятий подпрограммы "Социально-экономическое развитие Кабардино-Балкарской Республики на 2016 - 2025 годы" государственной программы Российской Федерации "Развитие Северо-Кавказского федерального округа" на период до 2025 года"</t>
  </si>
  <si>
    <t>Подпрограмма "Обеспечение условий реализации государственной программы Кабардино-Балкарской Республики "Развитие туристско-рекреационного комплекса в Кабардино-Балкарской Республике"</t>
  </si>
  <si>
    <t>Подпрограмма "Обеспечение условий реализации государственной программы Кабардино-Балкарской Республики "Взаимодействие с общественными организациями и институтами гражданского общества в Кабардино-Балкарской Республике"</t>
  </si>
  <si>
    <t>Подпрограмма “Реализация мероприятий федеральной целевой программы “Повышение устойчивости жилых домов, основных объектов и систем жизнеобеспечения в сейсмических районах Российской Федерации на 2009-2018 годы” в Кабардино-Балкарской Республике”</t>
  </si>
  <si>
    <t>05 6 00 00000</t>
  </si>
  <si>
    <t xml:space="preserve">Подпрограмма "Обеспечение и управление" </t>
  </si>
  <si>
    <t xml:space="preserve">Подпрограмма "Гидрометеорология и мониторинг окружающей среды" </t>
  </si>
  <si>
    <t>Подпрограмма "Чистая страна"</t>
  </si>
  <si>
    <t>12 П 00 00000</t>
  </si>
  <si>
    <t xml:space="preserve">Подпрограмма "Развитие спорта высших достижений и системы подготовки спортивного резерва" </t>
  </si>
  <si>
    <t xml:space="preserve">Подпрограмма "Управление развитием отрасли физической культуры и спорта" </t>
  </si>
  <si>
    <t>Подпрограмма "Развитие и поддержка малого  и среднего предпринимательства"</t>
  </si>
  <si>
    <t>Подпрограмма "Государственная кадастровая оценка"</t>
  </si>
  <si>
    <t>15 3 00 00000</t>
  </si>
  <si>
    <t xml:space="preserve">Подпрограмма "Развитие подотрасли животноводства, переработки и реализации продукции животноводства" </t>
  </si>
  <si>
    <t xml:space="preserve">Подпрограмма "Поддержка племенного дела, селекции и семеноводства" </t>
  </si>
  <si>
    <t>Подпрограмма "Развитие отраслей агропромышленного комплекса"</t>
  </si>
  <si>
    <t>25 И 00 00000</t>
  </si>
  <si>
    <t>Подпрограмма “Реализация мероприятий федеральной целевой программы “Развитие внутреннего и въездного туризма в Российской Федерации (2011 – 2018 годы)” в Кабардино-Балкарской Республике”</t>
  </si>
  <si>
    <t xml:space="preserve">Подпрограмма "Туризм" </t>
  </si>
  <si>
    <t>51 6 00 00000</t>
  </si>
  <si>
    <t>Государственная программа Кабардино-Балкарской Республики "Обеспечение жильем и коммунальными услугами населения Кабардино-Балкарской Республики"</t>
  </si>
  <si>
    <t>Государственная программа Кабардино-Балкарской Республики "Охрана окружающей среды, воспроизводство и использование природных ресурсов в Кабардино-Балкарской Республике"</t>
  </si>
  <si>
    <t>Государственная программа Кабардино-Балкарской Республики "Экономическое развитие и инновационная экономика"</t>
  </si>
  <si>
    <t>за счет средств фед. бюджета и др.безвозмезд.</t>
  </si>
  <si>
    <t>25 1 00 00000</t>
  </si>
  <si>
    <t>Подпрограмма "Развитие подотрасли растениеводства, переработки и реализации продукции растениеводства"</t>
  </si>
  <si>
    <t>25 3 00 00000</t>
  </si>
  <si>
    <t>Подпрограмма "Развитие мясного скотоводства"</t>
  </si>
  <si>
    <t>25 4 00 00000</t>
  </si>
  <si>
    <t>Подпрограмма "Поддержка малых форм хозяйствования"</t>
  </si>
  <si>
    <t>25 Б 00 00000</t>
  </si>
  <si>
    <t>Подпрограмма "Развитие молочного скотоводства"</t>
  </si>
  <si>
    <t>02 8 00 00000</t>
  </si>
  <si>
    <t>Подпрограмма "Реализация мероприятий федеральной целевой программы развития образования на 2016-2020 годы в Кабардино-Балкарской Республике"</t>
  </si>
  <si>
    <t>25 8 00 00000</t>
  </si>
  <si>
    <t>Подпрограмма "Реализация мероприятий федеральной целевой программы "Развитие мелиорации земель сельскохозяйственного назначения России на 2014 - 2020 годы" в Кабардино-Балкарской Республике"</t>
  </si>
  <si>
    <t>25 Л 00 00000</t>
  </si>
  <si>
    <t>Подпрограмма "Стимулирование инвестиционной деятельности в агропромышленном комплексе"</t>
  </si>
  <si>
    <t>61 3 00 00000</t>
  </si>
  <si>
    <t>Подпрограмма "Осуществление деятельности в сферах международного гуманитарного сотрудничества и содействия международному развитию"</t>
  </si>
  <si>
    <t>11 5 00 00000</t>
  </si>
  <si>
    <t>Подпрограмма "Реализация мероприятий федеральной целевой программы "Культура России (2012-2018 годы)" в Кабардино-Балкарской Республике"</t>
  </si>
  <si>
    <t>15 7 00 00000</t>
  </si>
  <si>
    <t>Подпрограмма "Управленческие кадры"</t>
  </si>
  <si>
    <t>12 В 00 00000</t>
  </si>
  <si>
    <t>24 9 00 00000</t>
  </si>
  <si>
    <t>Подпрограмма "Реализация мероприятий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 в Кабардино-Балкарской Республике</t>
  </si>
  <si>
    <t>03 6 00 00000</t>
  </si>
  <si>
    <t>Подпрограмма "Старшее поколение"</t>
  </si>
  <si>
    <t>План</t>
  </si>
  <si>
    <t>08 3 00 00000</t>
  </si>
  <si>
    <t>Подпрограмма "Противодействие коррупции"</t>
  </si>
  <si>
    <t xml:space="preserve">Объем финансирования государственных программ за 2017 год  </t>
  </si>
  <si>
    <t>Исполнено 
на 01.01.2018 г.</t>
  </si>
  <si>
    <t>по данным Министерства финансов КБР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</si>
</sst>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6">
    <xf numFmtId="0" fontId="0" fillId="0" borderId="0" xfId="0"/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  <xf numFmtId="164" fontId="4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vertical="center" wrapText="1"/>
    </xf>
    <xf numFmtId="0" fontId="0" fillId="0" borderId="0" xfId="0" applyFill="1"/>
    <xf numFmtId="164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wrapText="1"/>
    </xf>
    <xf numFmtId="164" fontId="8" fillId="0" borderId="2" xfId="0" applyNumberFormat="1" applyFont="1" applyFill="1" applyBorder="1"/>
    <xf numFmtId="164" fontId="8" fillId="0" borderId="2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0" fontId="1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vertical="top" wrapText="1"/>
    </xf>
    <xf numFmtId="164" fontId="9" fillId="0" borderId="2" xfId="0" applyNumberFormat="1" applyFont="1" applyBorder="1" applyAlignment="1">
      <alignment horizontal="right" vertical="center"/>
    </xf>
    <xf numFmtId="0" fontId="3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wrapText="1"/>
    </xf>
    <xf numFmtId="164" fontId="8" fillId="0" borderId="2" xfId="0" applyNumberFormat="1" applyFont="1" applyFill="1" applyBorder="1" applyAlignment="1">
      <alignment wrapText="1"/>
    </xf>
    <xf numFmtId="0" fontId="3" fillId="0" borderId="0" xfId="0" applyFont="1" applyAlignment="1">
      <alignment horizontal="center" vertical="center"/>
    </xf>
    <xf numFmtId="164" fontId="3" fillId="0" borderId="2" xfId="0" applyNumberFormat="1" applyFont="1" applyFill="1" applyBorder="1" applyAlignment="1">
      <alignment horizontal="right" vertical="center"/>
    </xf>
    <xf numFmtId="164" fontId="9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5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4"/>
  <sheetViews>
    <sheetView tabSelected="1" topLeftCell="B104" zoomScale="95" zoomScaleNormal="95" workbookViewId="0">
      <selection activeCell="E110" sqref="E110"/>
    </sheetView>
  </sheetViews>
  <sheetFormatPr defaultRowHeight="15" outlineLevelCol="1" x14ac:dyDescent="0.25"/>
  <cols>
    <col min="1" max="1" width="4.5703125" hidden="1" customWidth="1" outlineLevel="1"/>
    <col min="2" max="2" width="3.5703125" style="24" customWidth="1" collapsed="1"/>
    <col min="3" max="3" width="40.140625" style="3" customWidth="1"/>
    <col min="4" max="4" width="14.5703125" customWidth="1" outlineLevel="1"/>
    <col min="5" max="5" width="14.7109375" customWidth="1"/>
    <col min="6" max="6" width="14.140625" customWidth="1"/>
    <col min="7" max="7" width="14.7109375" customWidth="1"/>
    <col min="8" max="8" width="14" customWidth="1"/>
    <col min="9" max="9" width="15.7109375" customWidth="1"/>
    <col min="10" max="10" width="17.140625" customWidth="1"/>
    <col min="11" max="11" width="7.7109375" customWidth="1"/>
    <col min="12" max="12" width="10" customWidth="1"/>
    <col min="13" max="13" width="16.7109375" customWidth="1"/>
  </cols>
  <sheetData>
    <row r="1" spans="1:13" ht="20.25" x14ac:dyDescent="0.25">
      <c r="A1" s="32" t="s">
        <v>219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6.5" customHeight="1" x14ac:dyDescent="0.25">
      <c r="A2" s="1"/>
      <c r="B2" s="2"/>
      <c r="D2" s="4"/>
      <c r="E2" s="5"/>
      <c r="F2" s="6"/>
      <c r="G2" s="6"/>
      <c r="H2" s="7"/>
      <c r="I2" s="33" t="s">
        <v>0</v>
      </c>
      <c r="J2" s="33"/>
      <c r="K2" s="7"/>
      <c r="L2" s="7"/>
      <c r="M2" s="7"/>
    </row>
    <row r="3" spans="1:13" ht="36.75" customHeight="1" x14ac:dyDescent="0.25">
      <c r="B3" s="34" t="s">
        <v>1</v>
      </c>
      <c r="C3" s="31" t="s">
        <v>2</v>
      </c>
      <c r="D3" s="31" t="s">
        <v>3</v>
      </c>
      <c r="E3" s="31" t="s">
        <v>4</v>
      </c>
      <c r="F3" s="31" t="s">
        <v>216</v>
      </c>
      <c r="G3" s="31"/>
      <c r="H3" s="31" t="s">
        <v>4</v>
      </c>
      <c r="I3" s="31" t="s">
        <v>220</v>
      </c>
      <c r="J3" s="31"/>
      <c r="K3" s="31" t="s">
        <v>4</v>
      </c>
      <c r="L3" s="31" t="s">
        <v>5</v>
      </c>
      <c r="M3" s="31"/>
    </row>
    <row r="4" spans="1:13" ht="67.5" customHeight="1" x14ac:dyDescent="0.25">
      <c r="B4" s="34"/>
      <c r="C4" s="31"/>
      <c r="D4" s="31"/>
      <c r="E4" s="31"/>
      <c r="F4" s="29" t="s">
        <v>6</v>
      </c>
      <c r="G4" s="29" t="s">
        <v>190</v>
      </c>
      <c r="H4" s="31"/>
      <c r="I4" s="8" t="s">
        <v>7</v>
      </c>
      <c r="J4" s="27" t="s">
        <v>190</v>
      </c>
      <c r="K4" s="31"/>
      <c r="L4" s="8" t="s">
        <v>6</v>
      </c>
      <c r="M4" s="27" t="s">
        <v>190</v>
      </c>
    </row>
    <row r="5" spans="1:13" ht="16.5" x14ac:dyDescent="0.25">
      <c r="B5" s="9"/>
      <c r="C5" s="10" t="s">
        <v>8</v>
      </c>
      <c r="D5" s="11"/>
      <c r="E5" s="12">
        <f t="shared" ref="E5:J5" si="0">E6+E17+E23+E28+E31+E37+E39+E43+E46+E51+E58+E63+E69+E70+E73+E80+E92+E94+E97+E99+E100+E104</f>
        <v>29251744.1886</v>
      </c>
      <c r="F5" s="12">
        <f t="shared" si="0"/>
        <v>23540942.515143983</v>
      </c>
      <c r="G5" s="12">
        <f t="shared" si="0"/>
        <v>5710799.9480560059</v>
      </c>
      <c r="H5" s="12">
        <f t="shared" si="0"/>
        <v>26848960.848700002</v>
      </c>
      <c r="I5" s="12">
        <f t="shared" si="0"/>
        <v>21318311.50734577</v>
      </c>
      <c r="J5" s="12">
        <f t="shared" si="0"/>
        <v>5530649.341354236</v>
      </c>
      <c r="K5" s="13">
        <f>IFERROR(H5/E5*100,"")</f>
        <v>91.785845916031178</v>
      </c>
      <c r="L5" s="13">
        <f>IFERROR(I5/F5*100,"")</f>
        <v>90.558445115915021</v>
      </c>
      <c r="M5" s="14">
        <f>IFERROR(J5/G5*100,"")</f>
        <v>96.845440072487662</v>
      </c>
    </row>
    <row r="6" spans="1:13" s="15" customFormat="1" ht="57" x14ac:dyDescent="0.25">
      <c r="A6" s="15" t="str">
        <f>SUBSTITUTE(LEFT(D6,3)," ","")</f>
        <v>01</v>
      </c>
      <c r="B6" s="16">
        <v>1</v>
      </c>
      <c r="C6" s="17" t="s">
        <v>9</v>
      </c>
      <c r="D6" s="16" t="s">
        <v>10</v>
      </c>
      <c r="E6" s="26">
        <v>6105355.5</v>
      </c>
      <c r="F6" s="26">
        <v>5916226.1902000001</v>
      </c>
      <c r="G6" s="26">
        <v>189129.09210000004</v>
      </c>
      <c r="H6" s="18">
        <v>5715174.2681000028</v>
      </c>
      <c r="I6" s="18">
        <v>5527025.9587000031</v>
      </c>
      <c r="J6" s="18">
        <v>188148.30940000003</v>
      </c>
      <c r="K6" s="13">
        <f t="shared" ref="K6:M21" si="1">IFERROR(H6/E6*100,"")</f>
        <v>93.609197172875568</v>
      </c>
      <c r="L6" s="13">
        <f t="shared" si="1"/>
        <v>93.421478168892662</v>
      </c>
      <c r="M6" s="14">
        <f t="shared" si="1"/>
        <v>99.481421557566918</v>
      </c>
    </row>
    <row r="7" spans="1:13" s="28" customFormat="1" ht="60" x14ac:dyDescent="0.25">
      <c r="A7" s="28" t="str">
        <f t="shared" ref="A7:A79" si="2">SUBSTITUTE(LEFT(D7,4)," ","")</f>
        <v>011</v>
      </c>
      <c r="B7" s="9"/>
      <c r="C7" s="19" t="s">
        <v>11</v>
      </c>
      <c r="D7" s="9" t="s">
        <v>12</v>
      </c>
      <c r="E7" s="25">
        <v>633196.1</v>
      </c>
      <c r="F7" s="25">
        <v>473676.99849999999</v>
      </c>
      <c r="G7" s="25">
        <v>159519.19210000001</v>
      </c>
      <c r="H7" s="25">
        <v>521990.22900000011</v>
      </c>
      <c r="I7" s="25">
        <v>362471.03690000006</v>
      </c>
      <c r="J7" s="25">
        <v>159519.19210000001</v>
      </c>
      <c r="K7" s="25">
        <f t="shared" si="1"/>
        <v>82.437372719130792</v>
      </c>
      <c r="L7" s="25">
        <f t="shared" si="1"/>
        <v>76.522828435377377</v>
      </c>
      <c r="M7" s="25">
        <f t="shared" si="1"/>
        <v>100</v>
      </c>
    </row>
    <row r="8" spans="1:13" s="28" customFormat="1" ht="60" x14ac:dyDescent="0.25">
      <c r="A8" s="28" t="str">
        <f t="shared" si="2"/>
        <v>012</v>
      </c>
      <c r="B8" s="9"/>
      <c r="C8" s="19" t="s">
        <v>13</v>
      </c>
      <c r="D8" s="9" t="s">
        <v>14</v>
      </c>
      <c r="E8" s="25">
        <v>819483.71520000021</v>
      </c>
      <c r="F8" s="25">
        <v>791058.81520000019</v>
      </c>
      <c r="G8" s="25">
        <v>28424.9</v>
      </c>
      <c r="H8" s="25">
        <v>729281.3213000003</v>
      </c>
      <c r="I8" s="25">
        <v>701837.20400000026</v>
      </c>
      <c r="J8" s="25">
        <v>27444.117300000002</v>
      </c>
      <c r="K8" s="25">
        <f t="shared" si="1"/>
        <v>88.992777742021943</v>
      </c>
      <c r="L8" s="25">
        <f t="shared" si="1"/>
        <v>88.721241772972036</v>
      </c>
      <c r="M8" s="25">
        <f t="shared" si="1"/>
        <v>96.549564994072099</v>
      </c>
    </row>
    <row r="9" spans="1:13" s="28" customFormat="1" ht="30" x14ac:dyDescent="0.25">
      <c r="A9" s="28" t="str">
        <f t="shared" si="2"/>
        <v>014</v>
      </c>
      <c r="B9" s="9"/>
      <c r="C9" s="19" t="s">
        <v>15</v>
      </c>
      <c r="D9" s="9" t="s">
        <v>16</v>
      </c>
      <c r="E9" s="25">
        <v>682396.96059999987</v>
      </c>
      <c r="F9" s="25">
        <v>682396.96059999987</v>
      </c>
      <c r="G9" s="25">
        <v>0</v>
      </c>
      <c r="H9" s="25">
        <v>524758.13179999997</v>
      </c>
      <c r="I9" s="25">
        <v>524758.13179999997</v>
      </c>
      <c r="J9" s="25">
        <v>0</v>
      </c>
      <c r="K9" s="25">
        <f t="shared" si="1"/>
        <v>76.899248106059062</v>
      </c>
      <c r="L9" s="25">
        <f t="shared" si="1"/>
        <v>76.899248106059062</v>
      </c>
      <c r="M9" s="25" t="str">
        <f t="shared" si="1"/>
        <v/>
      </c>
    </row>
    <row r="10" spans="1:13" s="28" customFormat="1" ht="45" x14ac:dyDescent="0.25">
      <c r="A10" s="28" t="str">
        <f t="shared" si="2"/>
        <v>015</v>
      </c>
      <c r="B10" s="9"/>
      <c r="C10" s="19" t="s">
        <v>17</v>
      </c>
      <c r="D10" s="9" t="s">
        <v>18</v>
      </c>
      <c r="E10" s="25">
        <v>65380.2</v>
      </c>
      <c r="F10" s="25">
        <v>65380.123100000004</v>
      </c>
      <c r="G10" s="25">
        <v>0</v>
      </c>
      <c r="H10" s="25">
        <v>61807.079700000009</v>
      </c>
      <c r="I10" s="25">
        <v>61807.079700000009</v>
      </c>
      <c r="J10" s="25">
        <v>0</v>
      </c>
      <c r="K10" s="25">
        <f t="shared" si="1"/>
        <v>94.534858718694665</v>
      </c>
      <c r="L10" s="25">
        <f t="shared" si="1"/>
        <v>94.534969910449746</v>
      </c>
      <c r="M10" s="25" t="str">
        <f t="shared" si="1"/>
        <v/>
      </c>
    </row>
    <row r="11" spans="1:13" s="28" customFormat="1" ht="30" x14ac:dyDescent="0.25">
      <c r="A11" s="28" t="str">
        <f t="shared" si="2"/>
        <v>016</v>
      </c>
      <c r="B11" s="9"/>
      <c r="C11" s="19" t="s">
        <v>19</v>
      </c>
      <c r="D11" s="9" t="s">
        <v>20</v>
      </c>
      <c r="E11" s="25">
        <v>11938.3</v>
      </c>
      <c r="F11" s="25">
        <v>11938.3</v>
      </c>
      <c r="G11" s="25">
        <v>0</v>
      </c>
      <c r="H11" s="25">
        <v>8348.7932000000001</v>
      </c>
      <c r="I11" s="25">
        <v>8348.7932000000001</v>
      </c>
      <c r="J11" s="25">
        <v>0</v>
      </c>
      <c r="K11" s="25">
        <f t="shared" si="1"/>
        <v>69.932848060444115</v>
      </c>
      <c r="L11" s="25">
        <f t="shared" si="1"/>
        <v>69.932848060444115</v>
      </c>
      <c r="M11" s="25" t="str">
        <f t="shared" si="1"/>
        <v/>
      </c>
    </row>
    <row r="12" spans="1:13" s="28" customFormat="1" ht="30" x14ac:dyDescent="0.25">
      <c r="A12" s="28" t="str">
        <f t="shared" si="2"/>
        <v>017</v>
      </c>
      <c r="B12" s="9"/>
      <c r="C12" s="19" t="s">
        <v>21</v>
      </c>
      <c r="D12" s="9" t="s">
        <v>22</v>
      </c>
      <c r="E12" s="25">
        <v>1870.2</v>
      </c>
      <c r="F12" s="25">
        <v>1870.2</v>
      </c>
      <c r="G12" s="25">
        <v>0</v>
      </c>
      <c r="H12" s="25">
        <v>1317</v>
      </c>
      <c r="I12" s="25">
        <v>1317</v>
      </c>
      <c r="J12" s="25">
        <v>0</v>
      </c>
      <c r="K12" s="25">
        <f t="shared" si="1"/>
        <v>70.420275906320171</v>
      </c>
      <c r="L12" s="25">
        <f t="shared" si="1"/>
        <v>70.420275906320171</v>
      </c>
      <c r="M12" s="25" t="str">
        <f t="shared" si="1"/>
        <v/>
      </c>
    </row>
    <row r="13" spans="1:13" s="28" customFormat="1" ht="45" x14ac:dyDescent="0.25">
      <c r="A13" s="28" t="str">
        <f t="shared" si="2"/>
        <v>019</v>
      </c>
      <c r="B13" s="9"/>
      <c r="C13" s="19" t="s">
        <v>23</v>
      </c>
      <c r="D13" s="9" t="s">
        <v>24</v>
      </c>
      <c r="E13" s="25">
        <v>71578.200100000002</v>
      </c>
      <c r="F13" s="25">
        <v>71578.200100000002</v>
      </c>
      <c r="G13" s="25">
        <v>0</v>
      </c>
      <c r="H13" s="25">
        <v>67286.45729999998</v>
      </c>
      <c r="I13" s="25">
        <v>67286.45729999998</v>
      </c>
      <c r="J13" s="25">
        <v>0</v>
      </c>
      <c r="K13" s="25">
        <f t="shared" si="1"/>
        <v>94.004120257279254</v>
      </c>
      <c r="L13" s="25">
        <f t="shared" si="1"/>
        <v>94.004120257279254</v>
      </c>
      <c r="M13" s="25" t="str">
        <f t="shared" si="1"/>
        <v/>
      </c>
    </row>
    <row r="14" spans="1:13" s="28" customFormat="1" ht="30" x14ac:dyDescent="0.25">
      <c r="A14" s="28" t="str">
        <f t="shared" si="2"/>
        <v>01Г</v>
      </c>
      <c r="B14" s="9"/>
      <c r="C14" s="19" t="s">
        <v>25</v>
      </c>
      <c r="D14" s="9" t="s">
        <v>26</v>
      </c>
      <c r="E14" s="25">
        <v>90496.1</v>
      </c>
      <c r="F14" s="25">
        <v>90495.936499999996</v>
      </c>
      <c r="G14" s="25">
        <v>0</v>
      </c>
      <c r="H14" s="25">
        <v>80933.386799999978</v>
      </c>
      <c r="I14" s="25">
        <v>80933.386799999978</v>
      </c>
      <c r="J14" s="25">
        <v>0</v>
      </c>
      <c r="K14" s="25">
        <f t="shared" si="1"/>
        <v>89.433010704328666</v>
      </c>
      <c r="L14" s="25">
        <f t="shared" si="1"/>
        <v>89.433172283928997</v>
      </c>
      <c r="M14" s="25" t="str">
        <f t="shared" si="1"/>
        <v/>
      </c>
    </row>
    <row r="15" spans="1:13" s="28" customFormat="1" ht="30" x14ac:dyDescent="0.25">
      <c r="A15" s="28" t="str">
        <f t="shared" si="2"/>
        <v>01Д</v>
      </c>
      <c r="B15" s="9"/>
      <c r="C15" s="19" t="s">
        <v>27</v>
      </c>
      <c r="D15" s="9" t="s">
        <v>28</v>
      </c>
      <c r="E15" s="25">
        <v>3567842</v>
      </c>
      <c r="F15" s="25">
        <v>3567842</v>
      </c>
      <c r="G15" s="25">
        <v>0</v>
      </c>
      <c r="H15" s="25">
        <v>3567842</v>
      </c>
      <c r="I15" s="25">
        <v>3567842</v>
      </c>
      <c r="J15" s="25">
        <v>0</v>
      </c>
      <c r="K15" s="25">
        <f t="shared" si="1"/>
        <v>100</v>
      </c>
      <c r="L15" s="25">
        <f t="shared" si="1"/>
        <v>100</v>
      </c>
      <c r="M15" s="25" t="str">
        <f t="shared" si="1"/>
        <v/>
      </c>
    </row>
    <row r="16" spans="1:13" s="28" customFormat="1" ht="30" x14ac:dyDescent="0.25">
      <c r="A16" s="28" t="str">
        <f t="shared" si="2"/>
        <v>01И</v>
      </c>
      <c r="B16" s="9"/>
      <c r="C16" s="19" t="s">
        <v>29</v>
      </c>
      <c r="D16" s="9" t="s">
        <v>30</v>
      </c>
      <c r="E16" s="25">
        <v>159988.65620000003</v>
      </c>
      <c r="F16" s="25">
        <v>159988.65620000003</v>
      </c>
      <c r="G16" s="25">
        <v>0</v>
      </c>
      <c r="H16" s="25">
        <v>150424.86900000006</v>
      </c>
      <c r="I16" s="25">
        <v>150424.86900000006</v>
      </c>
      <c r="J16" s="25">
        <v>0</v>
      </c>
      <c r="K16" s="25">
        <f t="shared" si="1"/>
        <v>94.022209182103282</v>
      </c>
      <c r="L16" s="25">
        <f t="shared" si="1"/>
        <v>94.022209182103282</v>
      </c>
      <c r="M16" s="25" t="str">
        <f t="shared" si="1"/>
        <v/>
      </c>
    </row>
    <row r="17" spans="1:13" s="15" customFormat="1" ht="57" x14ac:dyDescent="0.25">
      <c r="A17" s="15" t="str">
        <f>SUBSTITUTE(LEFT(D17,3)," ","")</f>
        <v>02</v>
      </c>
      <c r="B17" s="16">
        <v>2</v>
      </c>
      <c r="C17" s="17" t="s">
        <v>31</v>
      </c>
      <c r="D17" s="16" t="s">
        <v>32</v>
      </c>
      <c r="E17" s="26">
        <v>7106167.5</v>
      </c>
      <c r="F17" s="26">
        <v>7081616.3111999985</v>
      </c>
      <c r="G17" s="26">
        <v>24551.100000000002</v>
      </c>
      <c r="H17" s="18">
        <v>6853314.204099996</v>
      </c>
      <c r="I17" s="18">
        <v>6828803.1040999964</v>
      </c>
      <c r="J17" s="18">
        <v>24511.100000000002</v>
      </c>
      <c r="K17" s="13">
        <f t="shared" si="1"/>
        <v>96.441776866362858</v>
      </c>
      <c r="L17" s="13">
        <f t="shared" si="1"/>
        <v>96.430006992892814</v>
      </c>
      <c r="M17" s="14">
        <f t="shared" si="1"/>
        <v>99.837074509899765</v>
      </c>
    </row>
    <row r="18" spans="1:13" s="28" customFormat="1" ht="45" x14ac:dyDescent="0.25">
      <c r="A18" s="28" t="str">
        <f t="shared" si="2"/>
        <v>021</v>
      </c>
      <c r="B18" s="9"/>
      <c r="C18" s="19" t="s">
        <v>33</v>
      </c>
      <c r="D18" s="9" t="s">
        <v>34</v>
      </c>
      <c r="E18" s="25">
        <v>495797.50880000001</v>
      </c>
      <c r="F18" s="25">
        <v>495245.50880000001</v>
      </c>
      <c r="G18" s="25">
        <v>552</v>
      </c>
      <c r="H18" s="25">
        <v>439571.42870000005</v>
      </c>
      <c r="I18" s="25">
        <v>439059.42870000005</v>
      </c>
      <c r="J18" s="25">
        <v>512</v>
      </c>
      <c r="K18" s="25">
        <f t="shared" si="1"/>
        <v>88.659466999726092</v>
      </c>
      <c r="L18" s="25">
        <f t="shared" si="1"/>
        <v>88.654903658562972</v>
      </c>
      <c r="M18" s="25">
        <f t="shared" si="1"/>
        <v>92.753623188405797</v>
      </c>
    </row>
    <row r="19" spans="1:13" s="28" customFormat="1" ht="30" x14ac:dyDescent="0.25">
      <c r="A19" s="28" t="str">
        <f t="shared" si="2"/>
        <v>022</v>
      </c>
      <c r="B19" s="9"/>
      <c r="C19" s="19" t="s">
        <v>35</v>
      </c>
      <c r="D19" s="9" t="s">
        <v>36</v>
      </c>
      <c r="E19" s="25">
        <v>6299852.9217999959</v>
      </c>
      <c r="F19" s="25">
        <v>6280999.7217999958</v>
      </c>
      <c r="G19" s="25">
        <v>18853.2</v>
      </c>
      <c r="H19" s="25">
        <v>6141137.8715999965</v>
      </c>
      <c r="I19" s="25">
        <v>6122284.6715999963</v>
      </c>
      <c r="J19" s="25">
        <v>18853.2</v>
      </c>
      <c r="K19" s="25">
        <f t="shared" si="1"/>
        <v>97.480654672892726</v>
      </c>
      <c r="L19" s="25">
        <f t="shared" si="1"/>
        <v>97.473092545297618</v>
      </c>
      <c r="M19" s="25">
        <f t="shared" si="1"/>
        <v>100</v>
      </c>
    </row>
    <row r="20" spans="1:13" s="28" customFormat="1" ht="49.5" customHeight="1" x14ac:dyDescent="0.25">
      <c r="A20" s="28" t="str">
        <f t="shared" si="2"/>
        <v>024</v>
      </c>
      <c r="B20" s="9"/>
      <c r="C20" s="19" t="s">
        <v>37</v>
      </c>
      <c r="D20" s="9" t="s">
        <v>38</v>
      </c>
      <c r="E20" s="25">
        <v>200685.7</v>
      </c>
      <c r="F20" s="25">
        <v>200685.63180000003</v>
      </c>
      <c r="G20" s="25">
        <v>0</v>
      </c>
      <c r="H20" s="25">
        <v>175660.80329999997</v>
      </c>
      <c r="I20" s="25">
        <v>175660.80329999997</v>
      </c>
      <c r="J20" s="25">
        <v>0</v>
      </c>
      <c r="K20" s="25">
        <f t="shared" si="1"/>
        <v>87.530304002726638</v>
      </c>
      <c r="L20" s="25">
        <f t="shared" si="1"/>
        <v>87.530333748586756</v>
      </c>
      <c r="M20" s="25" t="str">
        <f t="shared" si="1"/>
        <v/>
      </c>
    </row>
    <row r="21" spans="1:13" s="28" customFormat="1" ht="30" x14ac:dyDescent="0.25">
      <c r="A21" s="28" t="str">
        <f t="shared" si="2"/>
        <v>025</v>
      </c>
      <c r="B21" s="9"/>
      <c r="C21" s="19" t="s">
        <v>39</v>
      </c>
      <c r="D21" s="9" t="s">
        <v>40</v>
      </c>
      <c r="E21" s="25">
        <v>31845.8626</v>
      </c>
      <c r="F21" s="25">
        <v>31845.8626</v>
      </c>
      <c r="G21" s="25">
        <v>0</v>
      </c>
      <c r="H21" s="25">
        <v>21327.538199999999</v>
      </c>
      <c r="I21" s="25">
        <v>21327.538199999999</v>
      </c>
      <c r="J21" s="25">
        <v>0</v>
      </c>
      <c r="K21" s="25">
        <f t="shared" si="1"/>
        <v>66.971143058313643</v>
      </c>
      <c r="L21" s="25">
        <f t="shared" si="1"/>
        <v>66.971143058313643</v>
      </c>
      <c r="M21" s="25" t="str">
        <f t="shared" si="1"/>
        <v/>
      </c>
    </row>
    <row r="22" spans="1:13" s="28" customFormat="1" ht="60" x14ac:dyDescent="0.25">
      <c r="A22" s="28" t="str">
        <f t="shared" si="2"/>
        <v>028</v>
      </c>
      <c r="B22" s="9"/>
      <c r="C22" s="19" t="s">
        <v>200</v>
      </c>
      <c r="D22" s="9" t="s">
        <v>199</v>
      </c>
      <c r="E22" s="25">
        <v>26053.91</v>
      </c>
      <c r="F22" s="25">
        <v>24972.01</v>
      </c>
      <c r="G22" s="25">
        <v>1081.9000000000001</v>
      </c>
      <c r="H22" s="25">
        <v>26053.91</v>
      </c>
      <c r="I22" s="25">
        <v>24972.01</v>
      </c>
      <c r="J22" s="25">
        <v>1081.9000000000001</v>
      </c>
      <c r="K22" s="25">
        <f t="shared" ref="K22" si="3">IFERROR(H22/E22*100,"")</f>
        <v>100</v>
      </c>
      <c r="L22" s="25">
        <f t="shared" ref="L22" si="4">IFERROR(I22/F22*100,"")</f>
        <v>100</v>
      </c>
      <c r="M22" s="25">
        <f t="shared" ref="M22" si="5">IFERROR(J22/G22*100,"")</f>
        <v>100</v>
      </c>
    </row>
    <row r="23" spans="1:13" s="15" customFormat="1" ht="57" x14ac:dyDescent="0.25">
      <c r="A23" s="15" t="str">
        <f>SUBSTITUTE(LEFT(D23,3)," ","")</f>
        <v>03</v>
      </c>
      <c r="B23" s="16">
        <v>3</v>
      </c>
      <c r="C23" s="17" t="s">
        <v>41</v>
      </c>
      <c r="D23" s="16" t="s">
        <v>42</v>
      </c>
      <c r="E23" s="26">
        <v>4354220.3</v>
      </c>
      <c r="F23" s="26">
        <v>3037714.9024699992</v>
      </c>
      <c r="G23" s="26">
        <v>1316505.34213</v>
      </c>
      <c r="H23" s="18">
        <v>4106214.942999999</v>
      </c>
      <c r="I23" s="18">
        <v>2793321.5474871695</v>
      </c>
      <c r="J23" s="18">
        <v>1312893.3955128298</v>
      </c>
      <c r="K23" s="13">
        <f t="shared" ref="K23:K95" si="6">IFERROR(H23/E23*100,"")</f>
        <v>94.304253347034347</v>
      </c>
      <c r="L23" s="13">
        <f t="shared" ref="L23:L95" si="7">IFERROR(I23/F23*100,"")</f>
        <v>91.954697434439595</v>
      </c>
      <c r="M23" s="14">
        <f t="shared" ref="M23:M95" si="8">IFERROR(J23/G23*100,"")</f>
        <v>99.725641324681106</v>
      </c>
    </row>
    <row r="24" spans="1:13" s="28" customFormat="1" ht="45" x14ac:dyDescent="0.25">
      <c r="A24" s="28" t="str">
        <f t="shared" si="2"/>
        <v>031</v>
      </c>
      <c r="B24" s="9"/>
      <c r="C24" s="19" t="s">
        <v>43</v>
      </c>
      <c r="D24" s="9" t="s">
        <v>44</v>
      </c>
      <c r="E24" s="25">
        <v>2109444.3418999999</v>
      </c>
      <c r="F24" s="25">
        <v>1661434.1035</v>
      </c>
      <c r="G24" s="25">
        <v>448010.23839999997</v>
      </c>
      <c r="H24" s="25">
        <v>2079096.4052999993</v>
      </c>
      <c r="I24" s="25">
        <v>1633957.3505999993</v>
      </c>
      <c r="J24" s="25">
        <v>445139.05469999998</v>
      </c>
      <c r="K24" s="25">
        <f t="shared" si="6"/>
        <v>98.561330299302142</v>
      </c>
      <c r="L24" s="25">
        <f t="shared" si="7"/>
        <v>98.346202666592802</v>
      </c>
      <c r="M24" s="25">
        <f t="shared" si="8"/>
        <v>99.359125427522827</v>
      </c>
    </row>
    <row r="25" spans="1:13" s="28" customFormat="1" ht="30" x14ac:dyDescent="0.25">
      <c r="A25" s="28" t="str">
        <f t="shared" si="2"/>
        <v>032</v>
      </c>
      <c r="B25" s="9"/>
      <c r="C25" s="19" t="s">
        <v>45</v>
      </c>
      <c r="D25" s="9" t="s">
        <v>46</v>
      </c>
      <c r="E25" s="25">
        <v>857693.81679999991</v>
      </c>
      <c r="F25" s="25">
        <v>857693.81679999991</v>
      </c>
      <c r="G25" s="25">
        <v>0</v>
      </c>
      <c r="H25" s="25">
        <v>778427.63199999975</v>
      </c>
      <c r="I25" s="25">
        <v>778427.63199999975</v>
      </c>
      <c r="J25" s="25">
        <v>0</v>
      </c>
      <c r="K25" s="25">
        <f t="shared" si="6"/>
        <v>90.758218929951354</v>
      </c>
      <c r="L25" s="25">
        <f t="shared" si="7"/>
        <v>90.758218929951354</v>
      </c>
      <c r="M25" s="25" t="str">
        <f t="shared" si="8"/>
        <v/>
      </c>
    </row>
    <row r="26" spans="1:13" s="28" customFormat="1" ht="45" x14ac:dyDescent="0.25">
      <c r="A26" s="28" t="str">
        <f t="shared" si="2"/>
        <v>033</v>
      </c>
      <c r="B26" s="9"/>
      <c r="C26" s="19" t="s">
        <v>47</v>
      </c>
      <c r="D26" s="9" t="s">
        <v>48</v>
      </c>
      <c r="E26" s="25">
        <v>1303580</v>
      </c>
      <c r="F26" s="25">
        <v>436608.1237</v>
      </c>
      <c r="G26" s="25">
        <v>866971.79999999993</v>
      </c>
      <c r="H26" s="25">
        <v>1169264.9298999996</v>
      </c>
      <c r="I26" s="25">
        <v>302901.89709999971</v>
      </c>
      <c r="J26" s="25">
        <v>866363.03279999993</v>
      </c>
      <c r="K26" s="25">
        <f t="shared" si="6"/>
        <v>89.696445933506169</v>
      </c>
      <c r="L26" s="25">
        <f t="shared" si="7"/>
        <v>69.3761477759695</v>
      </c>
      <c r="M26" s="25">
        <f t="shared" si="8"/>
        <v>99.929782352782411</v>
      </c>
    </row>
    <row r="27" spans="1:13" s="28" customFormat="1" x14ac:dyDescent="0.25">
      <c r="A27" s="28" t="str">
        <f t="shared" si="2"/>
        <v>036</v>
      </c>
      <c r="B27" s="9"/>
      <c r="C27" s="19" t="s">
        <v>215</v>
      </c>
      <c r="D27" s="9" t="s">
        <v>214</v>
      </c>
      <c r="E27" s="25">
        <v>1813.5</v>
      </c>
      <c r="F27" s="25">
        <v>290.19627000000014</v>
      </c>
      <c r="G27" s="25">
        <v>1523.3037299999999</v>
      </c>
      <c r="H27" s="25">
        <v>1656.3585</v>
      </c>
      <c r="I27" s="25">
        <v>265.05048717</v>
      </c>
      <c r="J27" s="25">
        <v>1391.3080128300001</v>
      </c>
      <c r="K27" s="25">
        <f t="shared" ref="K27" si="9">IFERROR(H27/E27*100,"")</f>
        <v>91.334904880066176</v>
      </c>
      <c r="L27" s="25">
        <f t="shared" ref="L27" si="10">IFERROR(I27/F27*100,"")</f>
        <v>91.334904880066119</v>
      </c>
      <c r="M27" s="25">
        <f t="shared" ref="M27" si="11">IFERROR(J27/G27*100,"")</f>
        <v>91.334904880066176</v>
      </c>
    </row>
    <row r="28" spans="1:13" s="15" customFormat="1" ht="57" x14ac:dyDescent="0.25">
      <c r="A28" s="15" t="str">
        <f>SUBSTITUTE(LEFT(D28,3)," ","")</f>
        <v>04</v>
      </c>
      <c r="B28" s="16">
        <v>4</v>
      </c>
      <c r="C28" s="17" t="s">
        <v>49</v>
      </c>
      <c r="D28" s="16" t="s">
        <v>50</v>
      </c>
      <c r="E28" s="26">
        <v>46580.9</v>
      </c>
      <c r="F28" s="26">
        <v>21994.873564560014</v>
      </c>
      <c r="G28" s="26">
        <v>24585.429635440003</v>
      </c>
      <c r="H28" s="18">
        <v>46325.521500000017</v>
      </c>
      <c r="I28" s="18">
        <v>21754.562958159615</v>
      </c>
      <c r="J28" s="18">
        <v>24570.958541840402</v>
      </c>
      <c r="K28" s="13">
        <f t="shared" si="6"/>
        <v>99.451752757031358</v>
      </c>
      <c r="L28" s="13">
        <f t="shared" si="7"/>
        <v>98.907424470092849</v>
      </c>
      <c r="M28" s="14">
        <f t="shared" si="8"/>
        <v>99.941139553734942</v>
      </c>
    </row>
    <row r="29" spans="1:13" s="28" customFormat="1" ht="75" x14ac:dyDescent="0.25">
      <c r="A29" s="28" t="str">
        <f t="shared" si="2"/>
        <v>041</v>
      </c>
      <c r="B29" s="9"/>
      <c r="C29" s="19" t="s">
        <v>51</v>
      </c>
      <c r="D29" s="9" t="s">
        <v>52</v>
      </c>
      <c r="E29" s="25">
        <v>46554.9</v>
      </c>
      <c r="F29" s="25">
        <v>21994.873564560014</v>
      </c>
      <c r="G29" s="25">
        <v>24559.429635440003</v>
      </c>
      <c r="H29" s="25">
        <v>46313.835200000016</v>
      </c>
      <c r="I29" s="25">
        <v>21754.562958159615</v>
      </c>
      <c r="J29" s="25">
        <v>24559.272241840401</v>
      </c>
      <c r="K29" s="25">
        <f t="shared" si="6"/>
        <v>99.482192422279951</v>
      </c>
      <c r="L29" s="25">
        <f t="shared" si="7"/>
        <v>98.907424470092849</v>
      </c>
      <c r="M29" s="25">
        <f t="shared" si="8"/>
        <v>99.999359131698341</v>
      </c>
    </row>
    <row r="30" spans="1:13" s="28" customFormat="1" ht="45" x14ac:dyDescent="0.25">
      <c r="A30" s="28" t="str">
        <f t="shared" si="2"/>
        <v>042</v>
      </c>
      <c r="B30" s="9"/>
      <c r="C30" s="19" t="s">
        <v>53</v>
      </c>
      <c r="D30" s="9" t="s">
        <v>54</v>
      </c>
      <c r="E30" s="25">
        <v>26</v>
      </c>
      <c r="F30" s="25">
        <v>0</v>
      </c>
      <c r="G30" s="25">
        <v>26</v>
      </c>
      <c r="H30" s="25">
        <v>11.686300000000001</v>
      </c>
      <c r="I30" s="25">
        <v>0</v>
      </c>
      <c r="J30" s="25">
        <v>11.686300000000001</v>
      </c>
      <c r="K30" s="25">
        <f t="shared" si="6"/>
        <v>44.947307692307696</v>
      </c>
      <c r="L30" s="25" t="str">
        <f t="shared" si="7"/>
        <v/>
      </c>
      <c r="M30" s="25">
        <f t="shared" si="8"/>
        <v>44.947307692307696</v>
      </c>
    </row>
    <row r="31" spans="1:13" s="15" customFormat="1" ht="71.25" x14ac:dyDescent="0.25">
      <c r="A31" s="15" t="str">
        <f>SUBSTITUTE(LEFT(D31,3)," ","")</f>
        <v>05</v>
      </c>
      <c r="B31" s="16">
        <v>5</v>
      </c>
      <c r="C31" s="17" t="s">
        <v>187</v>
      </c>
      <c r="D31" s="16" t="s">
        <v>55</v>
      </c>
      <c r="E31" s="26">
        <v>821941</v>
      </c>
      <c r="F31" s="26">
        <v>343573.45629999985</v>
      </c>
      <c r="G31" s="26">
        <v>478367.6666</v>
      </c>
      <c r="H31" s="18">
        <v>733773.08669999999</v>
      </c>
      <c r="I31" s="18">
        <v>320064.56219999993</v>
      </c>
      <c r="J31" s="18">
        <v>413708.52450000006</v>
      </c>
      <c r="K31" s="13">
        <f t="shared" si="6"/>
        <v>89.273206556188327</v>
      </c>
      <c r="L31" s="13">
        <f t="shared" si="7"/>
        <v>93.157534824380463</v>
      </c>
      <c r="M31" s="14">
        <f t="shared" si="8"/>
        <v>86.483379497706224</v>
      </c>
    </row>
    <row r="32" spans="1:13" s="28" customFormat="1" ht="45" x14ac:dyDescent="0.25">
      <c r="A32" s="28" t="str">
        <f t="shared" si="2"/>
        <v>051</v>
      </c>
      <c r="B32" s="9"/>
      <c r="C32" s="19" t="s">
        <v>56</v>
      </c>
      <c r="D32" s="9" t="s">
        <v>57</v>
      </c>
      <c r="E32" s="25">
        <v>320384.06280000001</v>
      </c>
      <c r="F32" s="25">
        <v>88268.046200000012</v>
      </c>
      <c r="G32" s="25">
        <v>232116.0166</v>
      </c>
      <c r="H32" s="25">
        <v>252257.1618</v>
      </c>
      <c r="I32" s="25">
        <v>84437.997299999988</v>
      </c>
      <c r="J32" s="25">
        <v>167819.16450000001</v>
      </c>
      <c r="K32" s="25">
        <f t="shared" si="6"/>
        <v>78.735864573098851</v>
      </c>
      <c r="L32" s="25">
        <f t="shared" si="7"/>
        <v>95.660888549269799</v>
      </c>
      <c r="M32" s="25">
        <f t="shared" si="8"/>
        <v>72.299691748199692</v>
      </c>
    </row>
    <row r="33" spans="1:13" s="28" customFormat="1" ht="75" x14ac:dyDescent="0.25">
      <c r="A33" s="28" t="str">
        <f t="shared" si="2"/>
        <v>052</v>
      </c>
      <c r="B33" s="9"/>
      <c r="C33" s="19" t="s">
        <v>58</v>
      </c>
      <c r="D33" s="9" t="s">
        <v>59</v>
      </c>
      <c r="E33" s="25">
        <v>230492.55710000003</v>
      </c>
      <c r="F33" s="25">
        <v>48150.607100000023</v>
      </c>
      <c r="G33" s="25">
        <v>182341.95</v>
      </c>
      <c r="H33" s="25">
        <v>224492.48220000006</v>
      </c>
      <c r="I33" s="25">
        <v>42150.562200000044</v>
      </c>
      <c r="J33" s="25">
        <v>182341.92</v>
      </c>
      <c r="K33" s="25">
        <f t="shared" si="6"/>
        <v>97.396846572621939</v>
      </c>
      <c r="L33" s="25">
        <f t="shared" si="7"/>
        <v>87.539004674356477</v>
      </c>
      <c r="M33" s="25">
        <f t="shared" si="8"/>
        <v>99.999983547395431</v>
      </c>
    </row>
    <row r="34" spans="1:13" s="28" customFormat="1" ht="75" x14ac:dyDescent="0.25">
      <c r="A34" s="28" t="str">
        <f t="shared" si="2"/>
        <v>053</v>
      </c>
      <c r="B34" s="9"/>
      <c r="C34" s="19" t="s">
        <v>60</v>
      </c>
      <c r="D34" s="9" t="s">
        <v>61</v>
      </c>
      <c r="E34" s="25">
        <v>45488.698499999984</v>
      </c>
      <c r="F34" s="25">
        <v>45488.698499999984</v>
      </c>
      <c r="G34" s="25">
        <v>0</v>
      </c>
      <c r="H34" s="25">
        <v>41226.951099999991</v>
      </c>
      <c r="I34" s="25">
        <v>41226.951099999991</v>
      </c>
      <c r="J34" s="25">
        <v>0</v>
      </c>
      <c r="K34" s="25">
        <f t="shared" si="6"/>
        <v>90.631195130808166</v>
      </c>
      <c r="L34" s="25">
        <f t="shared" si="7"/>
        <v>90.631195130808166</v>
      </c>
      <c r="M34" s="25" t="str">
        <f t="shared" si="8"/>
        <v/>
      </c>
    </row>
    <row r="35" spans="1:13" s="28" customFormat="1" ht="60" x14ac:dyDescent="0.25">
      <c r="A35" s="28" t="str">
        <f t="shared" si="2"/>
        <v>054</v>
      </c>
      <c r="B35" s="9"/>
      <c r="C35" s="19" t="s">
        <v>160</v>
      </c>
      <c r="D35" s="9" t="s">
        <v>62</v>
      </c>
      <c r="E35" s="25">
        <v>83965.004499999995</v>
      </c>
      <c r="F35" s="25">
        <v>20055.304499999998</v>
      </c>
      <c r="G35" s="25">
        <v>63909.7</v>
      </c>
      <c r="H35" s="25">
        <v>79160.22159999999</v>
      </c>
      <c r="I35" s="25">
        <v>15612.781599999988</v>
      </c>
      <c r="J35" s="25">
        <v>63547.44</v>
      </c>
      <c r="K35" s="25">
        <f t="shared" si="6"/>
        <v>94.277636345508682</v>
      </c>
      <c r="L35" s="25">
        <f t="shared" si="7"/>
        <v>77.848638997228832</v>
      </c>
      <c r="M35" s="25">
        <f t="shared" si="8"/>
        <v>99.433168986867415</v>
      </c>
    </row>
    <row r="36" spans="1:13" s="28" customFormat="1" ht="120" x14ac:dyDescent="0.25">
      <c r="A36" s="28" t="str">
        <f t="shared" si="2"/>
        <v>056</v>
      </c>
      <c r="B36" s="9"/>
      <c r="C36" s="19" t="s">
        <v>169</v>
      </c>
      <c r="D36" s="9" t="s">
        <v>170</v>
      </c>
      <c r="E36" s="25">
        <v>141610.70000000001</v>
      </c>
      <c r="F36" s="25">
        <v>141610.79999999999</v>
      </c>
      <c r="G36" s="25">
        <v>0</v>
      </c>
      <c r="H36" s="25">
        <v>136636.26999999999</v>
      </c>
      <c r="I36" s="25">
        <v>136636.26999999999</v>
      </c>
      <c r="J36" s="25">
        <v>0</v>
      </c>
      <c r="K36" s="25">
        <f t="shared" si="6"/>
        <v>96.487249904138579</v>
      </c>
      <c r="L36" s="25">
        <f t="shared" si="7"/>
        <v>96.487181768622165</v>
      </c>
      <c r="M36" s="25" t="str">
        <f t="shared" si="8"/>
        <v/>
      </c>
    </row>
    <row r="37" spans="1:13" s="15" customFormat="1" ht="57" x14ac:dyDescent="0.25">
      <c r="A37" s="15" t="str">
        <f>SUBSTITUTE(LEFT(D37,3)," ","")</f>
        <v>07</v>
      </c>
      <c r="B37" s="16">
        <v>6</v>
      </c>
      <c r="C37" s="17" t="s">
        <v>63</v>
      </c>
      <c r="D37" s="16" t="s">
        <v>64</v>
      </c>
      <c r="E37" s="26">
        <v>357871.37840000005</v>
      </c>
      <c r="F37" s="26">
        <v>135360.06040000005</v>
      </c>
      <c r="G37" s="26">
        <v>222511.318</v>
      </c>
      <c r="H37" s="18">
        <v>346685.85800000001</v>
      </c>
      <c r="I37" s="18">
        <v>124189.32910000003</v>
      </c>
      <c r="J37" s="18">
        <v>222496.52889999998</v>
      </c>
      <c r="K37" s="13">
        <f t="shared" si="6"/>
        <v>96.874430011696049</v>
      </c>
      <c r="L37" s="13">
        <f t="shared" si="7"/>
        <v>91.747394861534787</v>
      </c>
      <c r="M37" s="14">
        <f t="shared" si="8"/>
        <v>99.993353551570792</v>
      </c>
    </row>
    <row r="38" spans="1:13" s="28" customFormat="1" ht="45" x14ac:dyDescent="0.25">
      <c r="A38" s="28" t="str">
        <f t="shared" si="2"/>
        <v>071</v>
      </c>
      <c r="B38" s="9"/>
      <c r="C38" s="19" t="s">
        <v>65</v>
      </c>
      <c r="D38" s="9" t="s">
        <v>66</v>
      </c>
      <c r="E38" s="25">
        <v>357871.37840000005</v>
      </c>
      <c r="F38" s="25">
        <v>135360.06040000005</v>
      </c>
      <c r="G38" s="25">
        <v>222511.318</v>
      </c>
      <c r="H38" s="25">
        <v>346685.85800000001</v>
      </c>
      <c r="I38" s="25">
        <v>124189.32910000003</v>
      </c>
      <c r="J38" s="25">
        <v>222496.52889999998</v>
      </c>
      <c r="K38" s="25">
        <f t="shared" si="6"/>
        <v>96.874430011696049</v>
      </c>
      <c r="L38" s="25">
        <f t="shared" si="7"/>
        <v>91.747394861534787</v>
      </c>
      <c r="M38" s="25">
        <f t="shared" si="8"/>
        <v>99.993353551570792</v>
      </c>
    </row>
    <row r="39" spans="1:13" s="15" customFormat="1" ht="85.5" x14ac:dyDescent="0.25">
      <c r="A39" s="15" t="str">
        <f>SUBSTITUTE(LEFT(D39,3)," ","")</f>
        <v>08</v>
      </c>
      <c r="B39" s="16">
        <v>7</v>
      </c>
      <c r="C39" s="17" t="s">
        <v>67</v>
      </c>
      <c r="D39" s="16" t="s">
        <v>68</v>
      </c>
      <c r="E39" s="26">
        <v>14370</v>
      </c>
      <c r="F39" s="26">
        <v>14370</v>
      </c>
      <c r="G39" s="26">
        <v>0</v>
      </c>
      <c r="H39" s="18">
        <v>13268.945800000001</v>
      </c>
      <c r="I39" s="18">
        <v>13268.945800000001</v>
      </c>
      <c r="J39" s="18">
        <v>0</v>
      </c>
      <c r="K39" s="13">
        <f t="shared" si="6"/>
        <v>92.33782741823245</v>
      </c>
      <c r="L39" s="13">
        <f t="shared" si="7"/>
        <v>92.33782741823245</v>
      </c>
      <c r="M39" s="14" t="str">
        <f t="shared" si="8"/>
        <v/>
      </c>
    </row>
    <row r="40" spans="1:13" s="28" customFormat="1" ht="30" x14ac:dyDescent="0.25">
      <c r="A40" s="28" t="str">
        <f t="shared" si="2"/>
        <v>081</v>
      </c>
      <c r="B40" s="9"/>
      <c r="C40" s="19" t="s">
        <v>69</v>
      </c>
      <c r="D40" s="9" t="s">
        <v>70</v>
      </c>
      <c r="E40" s="25">
        <v>200</v>
      </c>
      <c r="F40" s="25">
        <v>200</v>
      </c>
      <c r="G40" s="25">
        <v>0</v>
      </c>
      <c r="H40" s="25">
        <v>40</v>
      </c>
      <c r="I40" s="25">
        <v>40</v>
      </c>
      <c r="J40" s="25">
        <v>0</v>
      </c>
      <c r="K40" s="25">
        <f t="shared" si="6"/>
        <v>20</v>
      </c>
      <c r="L40" s="25">
        <f t="shared" si="7"/>
        <v>20</v>
      </c>
      <c r="M40" s="25" t="str">
        <f t="shared" si="8"/>
        <v/>
      </c>
    </row>
    <row r="41" spans="1:13" s="28" customFormat="1" ht="30" x14ac:dyDescent="0.25">
      <c r="A41" s="28" t="str">
        <f t="shared" si="2"/>
        <v>082</v>
      </c>
      <c r="B41" s="9"/>
      <c r="C41" s="19" t="s">
        <v>71</v>
      </c>
      <c r="D41" s="9" t="s">
        <v>72</v>
      </c>
      <c r="E41" s="25">
        <v>13690</v>
      </c>
      <c r="F41" s="25">
        <v>13690</v>
      </c>
      <c r="G41" s="25">
        <v>0</v>
      </c>
      <c r="H41" s="25">
        <v>13098.945800000001</v>
      </c>
      <c r="I41" s="25">
        <v>13098.945800000001</v>
      </c>
      <c r="J41" s="25">
        <v>0</v>
      </c>
      <c r="K41" s="25">
        <f t="shared" si="6"/>
        <v>95.68258436815195</v>
      </c>
      <c r="L41" s="25">
        <f t="shared" si="7"/>
        <v>95.68258436815195</v>
      </c>
      <c r="M41" s="25" t="str">
        <f t="shared" si="8"/>
        <v/>
      </c>
    </row>
    <row r="42" spans="1:13" s="28" customFormat="1" ht="30" x14ac:dyDescent="0.25">
      <c r="A42" s="28" t="str">
        <f t="shared" si="2"/>
        <v>083</v>
      </c>
      <c r="B42" s="9"/>
      <c r="C42" s="19" t="s">
        <v>218</v>
      </c>
      <c r="D42" s="9" t="s">
        <v>217</v>
      </c>
      <c r="E42" s="25">
        <v>480</v>
      </c>
      <c r="F42" s="25">
        <v>480</v>
      </c>
      <c r="G42" s="25">
        <v>0</v>
      </c>
      <c r="H42" s="25">
        <v>130</v>
      </c>
      <c r="I42" s="25">
        <v>130</v>
      </c>
      <c r="J42" s="25">
        <v>0</v>
      </c>
      <c r="K42" s="25">
        <f t="shared" ref="K42" si="12">IFERROR(H42/E42*100,"")</f>
        <v>27.083333333333332</v>
      </c>
      <c r="L42" s="25">
        <f t="shared" ref="L42" si="13">IFERROR(I42/F42*100,"")</f>
        <v>27.083333333333332</v>
      </c>
      <c r="M42" s="25" t="str">
        <f t="shared" ref="M42" si="14">IFERROR(J42/G42*100,"")</f>
        <v/>
      </c>
    </row>
    <row r="43" spans="1:13" s="15" customFormat="1" ht="114.75" customHeight="1" x14ac:dyDescent="0.25">
      <c r="A43" s="15" t="str">
        <f>SUBSTITUTE(LEFT(D43,3)," ","")</f>
        <v>10</v>
      </c>
      <c r="B43" s="16">
        <v>8</v>
      </c>
      <c r="C43" s="17" t="s">
        <v>73</v>
      </c>
      <c r="D43" s="16" t="s">
        <v>74</v>
      </c>
      <c r="E43" s="26">
        <v>377492.2</v>
      </c>
      <c r="F43" s="26">
        <v>324917.49100000004</v>
      </c>
      <c r="G43" s="26">
        <v>52574.576000000001</v>
      </c>
      <c r="H43" s="18">
        <v>355548.29179999995</v>
      </c>
      <c r="I43" s="18">
        <v>303463.71579999995</v>
      </c>
      <c r="J43" s="18">
        <v>52084.576000000001</v>
      </c>
      <c r="K43" s="13">
        <f t="shared" si="6"/>
        <v>94.186924074192774</v>
      </c>
      <c r="L43" s="13">
        <f t="shared" si="7"/>
        <v>93.397162112149857</v>
      </c>
      <c r="M43" s="14">
        <f t="shared" si="8"/>
        <v>99.067990581607361</v>
      </c>
    </row>
    <row r="44" spans="1:13" s="28" customFormat="1" ht="30" x14ac:dyDescent="0.25">
      <c r="A44" s="28" t="str">
        <f t="shared" si="2"/>
        <v>101</v>
      </c>
      <c r="B44" s="9"/>
      <c r="C44" s="19" t="s">
        <v>75</v>
      </c>
      <c r="D44" s="9" t="s">
        <v>76</v>
      </c>
      <c r="E44" s="25">
        <v>336378.8</v>
      </c>
      <c r="F44" s="25">
        <v>283804.11910000001</v>
      </c>
      <c r="G44" s="25">
        <v>52574.576000000001</v>
      </c>
      <c r="H44" s="25">
        <v>321789.00949999993</v>
      </c>
      <c r="I44" s="25">
        <v>269704.43349999993</v>
      </c>
      <c r="J44" s="25">
        <v>52084.576000000001</v>
      </c>
      <c r="K44" s="25">
        <f t="shared" si="6"/>
        <v>95.662690246828845</v>
      </c>
      <c r="L44" s="25">
        <f t="shared" si="7"/>
        <v>95.031895363353769</v>
      </c>
      <c r="M44" s="25">
        <f t="shared" si="8"/>
        <v>99.067990581607361</v>
      </c>
    </row>
    <row r="45" spans="1:13" s="28" customFormat="1" ht="19.5" customHeight="1" x14ac:dyDescent="0.25">
      <c r="A45" s="28" t="str">
        <f t="shared" si="2"/>
        <v>102</v>
      </c>
      <c r="B45" s="9"/>
      <c r="C45" s="19" t="s">
        <v>171</v>
      </c>
      <c r="D45" s="9" t="s">
        <v>77</v>
      </c>
      <c r="E45" s="25">
        <v>40046.371899999991</v>
      </c>
      <c r="F45" s="25">
        <v>40046.371899999991</v>
      </c>
      <c r="G45" s="25">
        <v>0</v>
      </c>
      <c r="H45" s="25">
        <v>33759.282299999999</v>
      </c>
      <c r="I45" s="25">
        <v>33759.282299999999</v>
      </c>
      <c r="J45" s="25">
        <v>0</v>
      </c>
      <c r="K45" s="25">
        <f t="shared" si="6"/>
        <v>84.300476418439303</v>
      </c>
      <c r="L45" s="25">
        <f t="shared" si="7"/>
        <v>84.300476418439303</v>
      </c>
      <c r="M45" s="25" t="str">
        <f t="shared" si="8"/>
        <v/>
      </c>
    </row>
    <row r="46" spans="1:13" s="15" customFormat="1" ht="42.75" x14ac:dyDescent="0.25">
      <c r="A46" s="15" t="str">
        <f>SUBSTITUTE(LEFT(D46,3)," ","")</f>
        <v>11</v>
      </c>
      <c r="B46" s="16">
        <v>9</v>
      </c>
      <c r="C46" s="17" t="s">
        <v>78</v>
      </c>
      <c r="D46" s="16" t="s">
        <v>79</v>
      </c>
      <c r="E46" s="26">
        <v>705827.5</v>
      </c>
      <c r="F46" s="26">
        <v>461852.34960000019</v>
      </c>
      <c r="G46" s="26">
        <v>243974.37</v>
      </c>
      <c r="H46" s="18">
        <v>606000.83849999995</v>
      </c>
      <c r="I46" s="18">
        <v>435664.66969999997</v>
      </c>
      <c r="J46" s="18">
        <v>170336.16879999998</v>
      </c>
      <c r="K46" s="13">
        <f t="shared" si="6"/>
        <v>85.856790575600968</v>
      </c>
      <c r="L46" s="13">
        <f t="shared" si="7"/>
        <v>94.329858899130699</v>
      </c>
      <c r="M46" s="14">
        <f t="shared" si="8"/>
        <v>69.81723891735021</v>
      </c>
    </row>
    <row r="47" spans="1:13" s="28" customFormat="1" x14ac:dyDescent="0.25">
      <c r="A47" s="28" t="str">
        <f t="shared" si="2"/>
        <v>111</v>
      </c>
      <c r="B47" s="9"/>
      <c r="C47" s="19" t="s">
        <v>80</v>
      </c>
      <c r="D47" s="9" t="s">
        <v>81</v>
      </c>
      <c r="E47" s="25">
        <v>177841.54110000009</v>
      </c>
      <c r="F47" s="25">
        <v>132765.52110000007</v>
      </c>
      <c r="G47" s="25">
        <v>45076.020000000004</v>
      </c>
      <c r="H47" s="25">
        <v>125428.11399999997</v>
      </c>
      <c r="I47" s="25">
        <v>124274.29519999998</v>
      </c>
      <c r="J47" s="25">
        <v>1153.8188</v>
      </c>
      <c r="K47" s="25">
        <f t="shared" si="6"/>
        <v>70.528017933375807</v>
      </c>
      <c r="L47" s="25">
        <f t="shared" si="7"/>
        <v>93.604344087495107</v>
      </c>
      <c r="M47" s="25">
        <f t="shared" si="8"/>
        <v>2.5597175615770866</v>
      </c>
    </row>
    <row r="48" spans="1:13" s="28" customFormat="1" x14ac:dyDescent="0.25">
      <c r="A48" s="28" t="str">
        <f t="shared" si="2"/>
        <v>112</v>
      </c>
      <c r="B48" s="9"/>
      <c r="C48" s="19" t="s">
        <v>82</v>
      </c>
      <c r="D48" s="9" t="s">
        <v>83</v>
      </c>
      <c r="E48" s="25">
        <v>314022.5</v>
      </c>
      <c r="F48" s="25">
        <v>279305.68910000031</v>
      </c>
      <c r="G48" s="25">
        <v>34716</v>
      </c>
      <c r="H48" s="25">
        <v>274663.88109999994</v>
      </c>
      <c r="I48" s="25">
        <v>269663.88109999994</v>
      </c>
      <c r="J48" s="25">
        <v>5000</v>
      </c>
      <c r="K48" s="25">
        <f t="shared" si="6"/>
        <v>87.46630610863869</v>
      </c>
      <c r="L48" s="25">
        <f t="shared" si="7"/>
        <v>96.547937125423786</v>
      </c>
      <c r="M48" s="25">
        <f t="shared" si="8"/>
        <v>14.402580942504898</v>
      </c>
    </row>
    <row r="49" spans="1:13" s="28" customFormat="1" ht="60" x14ac:dyDescent="0.25">
      <c r="A49" s="28" t="str">
        <f t="shared" si="2"/>
        <v>114</v>
      </c>
      <c r="B49" s="9"/>
      <c r="C49" s="19" t="s">
        <v>84</v>
      </c>
      <c r="D49" s="9" t="s">
        <v>85</v>
      </c>
      <c r="E49" s="25">
        <v>213926.9327</v>
      </c>
      <c r="F49" s="25">
        <v>49744.582699999999</v>
      </c>
      <c r="G49" s="25">
        <v>164182.35</v>
      </c>
      <c r="H49" s="25">
        <v>205872.2867</v>
      </c>
      <c r="I49" s="25">
        <v>41689.936699999991</v>
      </c>
      <c r="J49" s="25">
        <v>164182.35</v>
      </c>
      <c r="K49" s="25">
        <f t="shared" si="6"/>
        <v>96.234861175102509</v>
      </c>
      <c r="L49" s="25">
        <f t="shared" si="7"/>
        <v>83.807993629022832</v>
      </c>
      <c r="M49" s="25">
        <f t="shared" si="8"/>
        <v>100</v>
      </c>
    </row>
    <row r="50" spans="1:13" s="28" customFormat="1" ht="60" x14ac:dyDescent="0.25">
      <c r="A50" s="28" t="str">
        <f t="shared" si="2"/>
        <v>115</v>
      </c>
      <c r="B50" s="9"/>
      <c r="C50" s="19" t="s">
        <v>208</v>
      </c>
      <c r="D50" s="9" t="s">
        <v>207</v>
      </c>
      <c r="E50" s="25">
        <v>36.556699999999999</v>
      </c>
      <c r="F50" s="25">
        <v>36.556699999999999</v>
      </c>
      <c r="G50" s="25">
        <v>0</v>
      </c>
      <c r="H50" s="25">
        <v>36.556699999999999</v>
      </c>
      <c r="I50" s="25">
        <v>36.556699999999999</v>
      </c>
      <c r="J50" s="25">
        <v>0</v>
      </c>
      <c r="K50" s="25">
        <f t="shared" ref="K50" si="15">IFERROR(H50/E50*100,"")</f>
        <v>100</v>
      </c>
      <c r="L50" s="25">
        <f t="shared" ref="L50" si="16">IFERROR(I50/F50*100,"")</f>
        <v>100</v>
      </c>
      <c r="M50" s="25" t="str">
        <f t="shared" ref="M50" si="17">IFERROR(J50/G50*100,"")</f>
        <v/>
      </c>
    </row>
    <row r="51" spans="1:13" s="15" customFormat="1" ht="75" customHeight="1" x14ac:dyDescent="0.25">
      <c r="A51" s="15" t="str">
        <f>SUBSTITUTE(LEFT(D51,3)," ","")</f>
        <v>12</v>
      </c>
      <c r="B51" s="16">
        <v>10</v>
      </c>
      <c r="C51" s="17" t="s">
        <v>188</v>
      </c>
      <c r="D51" s="16" t="s">
        <v>86</v>
      </c>
      <c r="E51" s="26">
        <v>253359.33519999997</v>
      </c>
      <c r="F51" s="26">
        <v>67093.835099999967</v>
      </c>
      <c r="G51" s="26">
        <v>186265.5001</v>
      </c>
      <c r="H51" s="18">
        <v>249482.59959999999</v>
      </c>
      <c r="I51" s="18">
        <v>63692.794599999965</v>
      </c>
      <c r="J51" s="18">
        <v>185789.80500000002</v>
      </c>
      <c r="K51" s="13">
        <f t="shared" si="6"/>
        <v>98.469866682851958</v>
      </c>
      <c r="L51" s="13">
        <f t="shared" si="7"/>
        <v>94.930919517522099</v>
      </c>
      <c r="M51" s="14">
        <f t="shared" si="8"/>
        <v>99.744614488595801</v>
      </c>
    </row>
    <row r="52" spans="1:13" s="28" customFormat="1" ht="30" x14ac:dyDescent="0.25">
      <c r="A52" s="28" t="str">
        <f t="shared" si="2"/>
        <v>121</v>
      </c>
      <c r="B52" s="9"/>
      <c r="C52" s="19" t="s">
        <v>87</v>
      </c>
      <c r="D52" s="9" t="s">
        <v>88</v>
      </c>
      <c r="E52" s="25">
        <v>131.1</v>
      </c>
      <c r="F52" s="25">
        <v>131.1</v>
      </c>
      <c r="G52" s="25">
        <v>0</v>
      </c>
      <c r="H52" s="25">
        <v>117.116</v>
      </c>
      <c r="I52" s="25">
        <v>117.116</v>
      </c>
      <c r="J52" s="25">
        <v>0</v>
      </c>
      <c r="K52" s="25">
        <f t="shared" si="6"/>
        <v>89.333333333333343</v>
      </c>
      <c r="L52" s="25">
        <f t="shared" si="7"/>
        <v>89.333333333333343</v>
      </c>
      <c r="M52" s="25" t="str">
        <f t="shared" si="8"/>
        <v/>
      </c>
    </row>
    <row r="53" spans="1:13" s="28" customFormat="1" ht="45" x14ac:dyDescent="0.25">
      <c r="A53" s="28" t="str">
        <f t="shared" si="2"/>
        <v>122</v>
      </c>
      <c r="B53" s="9"/>
      <c r="C53" s="19" t="s">
        <v>89</v>
      </c>
      <c r="D53" s="9" t="s">
        <v>90</v>
      </c>
      <c r="E53" s="25">
        <v>9069.6115999999984</v>
      </c>
      <c r="F53" s="25">
        <v>9069.6115999999984</v>
      </c>
      <c r="G53" s="25">
        <v>0</v>
      </c>
      <c r="H53" s="25">
        <v>7896.8187000000007</v>
      </c>
      <c r="I53" s="25">
        <v>7896.8187000000007</v>
      </c>
      <c r="J53" s="25">
        <v>0</v>
      </c>
      <c r="K53" s="25">
        <f t="shared" si="6"/>
        <v>87.068984299173323</v>
      </c>
      <c r="L53" s="25">
        <f t="shared" si="7"/>
        <v>87.068984299173323</v>
      </c>
      <c r="M53" s="25" t="str">
        <f t="shared" si="8"/>
        <v/>
      </c>
    </row>
    <row r="54" spans="1:13" s="28" customFormat="1" ht="30" x14ac:dyDescent="0.25">
      <c r="A54" s="28" t="str">
        <f t="shared" si="2"/>
        <v>123</v>
      </c>
      <c r="B54" s="9"/>
      <c r="C54" s="19" t="s">
        <v>172</v>
      </c>
      <c r="D54" s="9" t="s">
        <v>91</v>
      </c>
      <c r="E54" s="25">
        <v>11011.353499999999</v>
      </c>
      <c r="F54" s="25">
        <v>11011.353499999999</v>
      </c>
      <c r="G54" s="25">
        <v>0</v>
      </c>
      <c r="H54" s="25">
        <v>10000</v>
      </c>
      <c r="I54" s="25">
        <v>10000</v>
      </c>
      <c r="J54" s="25">
        <v>0</v>
      </c>
      <c r="K54" s="25">
        <f t="shared" si="6"/>
        <v>90.815357076675468</v>
      </c>
      <c r="L54" s="25">
        <f t="shared" si="7"/>
        <v>90.815357076675468</v>
      </c>
      <c r="M54" s="25" t="str">
        <f t="shared" si="8"/>
        <v/>
      </c>
    </row>
    <row r="55" spans="1:13" s="28" customFormat="1" ht="30" x14ac:dyDescent="0.25">
      <c r="A55" s="28" t="str">
        <f t="shared" si="2"/>
        <v>12В</v>
      </c>
      <c r="B55" s="9"/>
      <c r="C55" s="19" t="s">
        <v>92</v>
      </c>
      <c r="D55" s="9" t="s">
        <v>211</v>
      </c>
      <c r="E55" s="25">
        <v>37491.4</v>
      </c>
      <c r="F55" s="25">
        <v>0</v>
      </c>
      <c r="G55" s="25">
        <v>37491.4</v>
      </c>
      <c r="H55" s="25">
        <v>37104.474900000001</v>
      </c>
      <c r="I55" s="25">
        <v>0</v>
      </c>
      <c r="J55" s="25">
        <v>37104.474900000001</v>
      </c>
      <c r="K55" s="25">
        <f t="shared" si="6"/>
        <v>98.967963052860114</v>
      </c>
      <c r="L55" s="25" t="str">
        <f t="shared" si="7"/>
        <v/>
      </c>
      <c r="M55" s="25">
        <f t="shared" si="8"/>
        <v>98.967963052860114</v>
      </c>
    </row>
    <row r="56" spans="1:13" s="28" customFormat="1" ht="75" x14ac:dyDescent="0.25">
      <c r="A56" s="28" t="str">
        <f t="shared" si="2"/>
        <v>12Д</v>
      </c>
      <c r="B56" s="9"/>
      <c r="C56" s="19" t="s">
        <v>164</v>
      </c>
      <c r="D56" s="9" t="s">
        <v>163</v>
      </c>
      <c r="E56" s="25">
        <v>135979.80189999999</v>
      </c>
      <c r="F56" s="25">
        <v>15553.301899999991</v>
      </c>
      <c r="G56" s="25">
        <v>120426.5</v>
      </c>
      <c r="H56" s="25">
        <v>135881.1496</v>
      </c>
      <c r="I56" s="25">
        <v>15543.419600000008</v>
      </c>
      <c r="J56" s="25">
        <v>120337.73</v>
      </c>
      <c r="K56" s="25">
        <f t="shared" si="6"/>
        <v>99.927450769436675</v>
      </c>
      <c r="L56" s="25">
        <f t="shared" si="7"/>
        <v>99.936461723282164</v>
      </c>
      <c r="M56" s="25">
        <f t="shared" si="8"/>
        <v>99.926286988328982</v>
      </c>
    </row>
    <row r="57" spans="1:13" s="28" customFormat="1" x14ac:dyDescent="0.25">
      <c r="A57" s="28" t="str">
        <f t="shared" ref="A57" si="18">SUBSTITUTE(LEFT(D57,4)," ","")</f>
        <v>12П</v>
      </c>
      <c r="B57" s="9"/>
      <c r="C57" s="19" t="s">
        <v>173</v>
      </c>
      <c r="D57" s="9" t="s">
        <v>174</v>
      </c>
      <c r="E57" s="25">
        <v>23532.6</v>
      </c>
      <c r="F57" s="25">
        <v>1882.5999999999985</v>
      </c>
      <c r="G57" s="25">
        <v>21650</v>
      </c>
      <c r="H57" s="25">
        <v>23532.6</v>
      </c>
      <c r="I57" s="25">
        <v>1882.5999999999985</v>
      </c>
      <c r="J57" s="25">
        <v>21650</v>
      </c>
      <c r="K57" s="25">
        <f t="shared" si="6"/>
        <v>100</v>
      </c>
      <c r="L57" s="25">
        <f t="shared" si="7"/>
        <v>100</v>
      </c>
      <c r="M57" s="25">
        <f t="shared" si="8"/>
        <v>100</v>
      </c>
    </row>
    <row r="58" spans="1:13" s="15" customFormat="1" ht="59.25" customHeight="1" x14ac:dyDescent="0.25">
      <c r="A58" s="15" t="str">
        <f>SUBSTITUTE(LEFT(D58,3)," ","")</f>
        <v>13</v>
      </c>
      <c r="B58" s="16">
        <v>11</v>
      </c>
      <c r="C58" s="17" t="s">
        <v>93</v>
      </c>
      <c r="D58" s="16" t="s">
        <v>94</v>
      </c>
      <c r="E58" s="26">
        <v>466760.39329999988</v>
      </c>
      <c r="F58" s="26">
        <v>460026.36129999987</v>
      </c>
      <c r="G58" s="26">
        <v>6734.0320000000011</v>
      </c>
      <c r="H58" s="18">
        <v>366727.77529999992</v>
      </c>
      <c r="I58" s="18">
        <v>359993.77531599993</v>
      </c>
      <c r="J58" s="18">
        <v>6733.999984</v>
      </c>
      <c r="K58" s="13">
        <f t="shared" si="6"/>
        <v>78.56874331329432</v>
      </c>
      <c r="L58" s="13">
        <f t="shared" si="7"/>
        <v>78.255031798326641</v>
      </c>
      <c r="M58" s="14">
        <f t="shared" si="8"/>
        <v>99.999524564183815</v>
      </c>
    </row>
    <row r="59" spans="1:13" s="28" customFormat="1" ht="30" x14ac:dyDescent="0.25">
      <c r="A59" s="28" t="str">
        <f t="shared" si="2"/>
        <v>131</v>
      </c>
      <c r="B59" s="9"/>
      <c r="C59" s="19" t="s">
        <v>95</v>
      </c>
      <c r="D59" s="9" t="s">
        <v>96</v>
      </c>
      <c r="E59" s="25">
        <v>154849.8573</v>
      </c>
      <c r="F59" s="25">
        <v>154849.8573</v>
      </c>
      <c r="G59" s="25">
        <v>0</v>
      </c>
      <c r="H59" s="25">
        <v>83984.370800000004</v>
      </c>
      <c r="I59" s="25">
        <v>83984.370800000004</v>
      </c>
      <c r="J59" s="25">
        <v>0</v>
      </c>
      <c r="K59" s="25">
        <f t="shared" si="6"/>
        <v>54.236001417354871</v>
      </c>
      <c r="L59" s="25">
        <f t="shared" si="7"/>
        <v>54.236001417354871</v>
      </c>
      <c r="M59" s="25" t="str">
        <f t="shared" si="8"/>
        <v/>
      </c>
    </row>
    <row r="60" spans="1:13" s="28" customFormat="1" ht="45" x14ac:dyDescent="0.25">
      <c r="A60" s="28" t="str">
        <f t="shared" si="2"/>
        <v>132</v>
      </c>
      <c r="B60" s="9"/>
      <c r="C60" s="19" t="s">
        <v>175</v>
      </c>
      <c r="D60" s="9" t="s">
        <v>97</v>
      </c>
      <c r="E60" s="25">
        <v>246164.31590000002</v>
      </c>
      <c r="F60" s="25">
        <v>239430.28390000001</v>
      </c>
      <c r="G60" s="25">
        <v>6734.0320000000011</v>
      </c>
      <c r="H60" s="25">
        <v>218312.01220000003</v>
      </c>
      <c r="I60" s="25">
        <v>211578.01221600003</v>
      </c>
      <c r="J60" s="25">
        <v>6733.999984</v>
      </c>
      <c r="K60" s="25">
        <f t="shared" si="6"/>
        <v>88.685482866121617</v>
      </c>
      <c r="L60" s="25">
        <f t="shared" si="7"/>
        <v>88.367272831855843</v>
      </c>
      <c r="M60" s="25">
        <f t="shared" si="8"/>
        <v>99.999524564183815</v>
      </c>
    </row>
    <row r="61" spans="1:13" s="28" customFormat="1" ht="90" x14ac:dyDescent="0.25">
      <c r="A61" s="28" t="str">
        <f t="shared" si="2"/>
        <v>133</v>
      </c>
      <c r="B61" s="9"/>
      <c r="C61" s="19" t="s">
        <v>165</v>
      </c>
      <c r="D61" s="9" t="s">
        <v>98</v>
      </c>
      <c r="E61" s="25">
        <v>50000</v>
      </c>
      <c r="F61" s="25">
        <v>50000</v>
      </c>
      <c r="G61" s="25">
        <v>0</v>
      </c>
      <c r="H61" s="25">
        <v>49880.416600000004</v>
      </c>
      <c r="I61" s="25">
        <v>49880.416600000004</v>
      </c>
      <c r="J61" s="25">
        <v>0</v>
      </c>
      <c r="K61" s="25">
        <f t="shared" si="6"/>
        <v>99.760833200000008</v>
      </c>
      <c r="L61" s="25">
        <f t="shared" si="7"/>
        <v>99.760833200000008</v>
      </c>
      <c r="M61" s="25" t="str">
        <f t="shared" si="8"/>
        <v/>
      </c>
    </row>
    <row r="62" spans="1:13" s="28" customFormat="1" ht="30" x14ac:dyDescent="0.25">
      <c r="A62" s="28" t="str">
        <f t="shared" si="2"/>
        <v>134</v>
      </c>
      <c r="B62" s="9"/>
      <c r="C62" s="19" t="s">
        <v>176</v>
      </c>
      <c r="D62" s="9" t="s">
        <v>99</v>
      </c>
      <c r="E62" s="25">
        <v>15746.2201</v>
      </c>
      <c r="F62" s="25">
        <v>15746.2201</v>
      </c>
      <c r="G62" s="25">
        <v>0</v>
      </c>
      <c r="H62" s="25">
        <v>14550.975699999997</v>
      </c>
      <c r="I62" s="25">
        <v>14550.975699999997</v>
      </c>
      <c r="J62" s="25">
        <v>0</v>
      </c>
      <c r="K62" s="25">
        <f t="shared" si="6"/>
        <v>92.409324952850085</v>
      </c>
      <c r="L62" s="25">
        <f t="shared" si="7"/>
        <v>92.409324952850085</v>
      </c>
      <c r="M62" s="25" t="str">
        <f t="shared" si="8"/>
        <v/>
      </c>
    </row>
    <row r="63" spans="1:13" s="15" customFormat="1" ht="57" x14ac:dyDescent="0.25">
      <c r="A63" s="15" t="str">
        <f>SUBSTITUTE(LEFT(D63,3)," ","")</f>
        <v>15</v>
      </c>
      <c r="B63" s="16">
        <v>12</v>
      </c>
      <c r="C63" s="17" t="s">
        <v>189</v>
      </c>
      <c r="D63" s="16" t="s">
        <v>100</v>
      </c>
      <c r="E63" s="26">
        <v>1167297.8549000002</v>
      </c>
      <c r="F63" s="26">
        <v>413396.58948800014</v>
      </c>
      <c r="G63" s="26">
        <v>753901.26541200001</v>
      </c>
      <c r="H63" s="18">
        <v>1103625.4982</v>
      </c>
      <c r="I63" s="18">
        <v>349804.67278800008</v>
      </c>
      <c r="J63" s="18">
        <v>753820.82541199995</v>
      </c>
      <c r="K63" s="13">
        <f t="shared" si="6"/>
        <v>94.545320508153011</v>
      </c>
      <c r="L63" s="13">
        <f t="shared" si="7"/>
        <v>84.617213030528404</v>
      </c>
      <c r="M63" s="14">
        <f t="shared" si="8"/>
        <v>99.989330167796425</v>
      </c>
    </row>
    <row r="64" spans="1:13" s="28" customFormat="1" ht="30" x14ac:dyDescent="0.25">
      <c r="A64" s="28" t="str">
        <f t="shared" si="2"/>
        <v>152</v>
      </c>
      <c r="B64" s="9"/>
      <c r="C64" s="19" t="s">
        <v>177</v>
      </c>
      <c r="D64" s="9" t="s">
        <v>101</v>
      </c>
      <c r="E64" s="25">
        <v>80480.065399999992</v>
      </c>
      <c r="F64" s="25">
        <v>28437.89998799999</v>
      </c>
      <c r="G64" s="25">
        <v>52042.165412000002</v>
      </c>
      <c r="H64" s="25">
        <v>72056.639099999986</v>
      </c>
      <c r="I64" s="25">
        <v>20014.473687999984</v>
      </c>
      <c r="J64" s="25">
        <v>52042.165412000002</v>
      </c>
      <c r="K64" s="25">
        <f t="shared" si="6"/>
        <v>89.533524534138849</v>
      </c>
      <c r="L64" s="25">
        <f t="shared" si="7"/>
        <v>70.379576890155533</v>
      </c>
      <c r="M64" s="25">
        <f t="shared" si="8"/>
        <v>100</v>
      </c>
    </row>
    <row r="65" spans="1:13" s="28" customFormat="1" ht="30" x14ac:dyDescent="0.25">
      <c r="A65" s="28" t="str">
        <f t="shared" si="2"/>
        <v>153</v>
      </c>
      <c r="B65" s="9"/>
      <c r="C65" s="19" t="s">
        <v>178</v>
      </c>
      <c r="D65" s="9" t="s">
        <v>179</v>
      </c>
      <c r="E65" s="25">
        <v>16379.5211</v>
      </c>
      <c r="F65" s="25">
        <v>16379.5211</v>
      </c>
      <c r="G65" s="25">
        <v>0</v>
      </c>
      <c r="H65" s="25">
        <v>285.58</v>
      </c>
      <c r="I65" s="25">
        <v>285.58</v>
      </c>
      <c r="J65" s="25">
        <v>0</v>
      </c>
      <c r="K65" s="25">
        <f t="shared" si="6"/>
        <v>1.7435186185022222</v>
      </c>
      <c r="L65" s="25">
        <f t="shared" si="7"/>
        <v>1.7435186185022222</v>
      </c>
      <c r="M65" s="25" t="str">
        <f t="shared" si="8"/>
        <v/>
      </c>
    </row>
    <row r="66" spans="1:13" s="28" customFormat="1" ht="30" x14ac:dyDescent="0.25">
      <c r="A66" s="28" t="str">
        <f t="shared" si="2"/>
        <v>154</v>
      </c>
      <c r="B66" s="9"/>
      <c r="C66" s="19" t="s">
        <v>102</v>
      </c>
      <c r="D66" s="9" t="s">
        <v>103</v>
      </c>
      <c r="E66" s="25">
        <v>275978.90009999997</v>
      </c>
      <c r="F66" s="25">
        <v>275978.90009999997</v>
      </c>
      <c r="G66" s="25">
        <v>0</v>
      </c>
      <c r="H66" s="25">
        <v>239228.7788</v>
      </c>
      <c r="I66" s="25">
        <v>239228.7788</v>
      </c>
      <c r="J66" s="25">
        <v>0</v>
      </c>
      <c r="K66" s="25">
        <f t="shared" si="6"/>
        <v>86.683720644337782</v>
      </c>
      <c r="L66" s="25">
        <f t="shared" si="7"/>
        <v>86.683720644337782</v>
      </c>
      <c r="M66" s="25" t="str">
        <f t="shared" si="8"/>
        <v/>
      </c>
    </row>
    <row r="67" spans="1:13" s="28" customFormat="1" ht="120" x14ac:dyDescent="0.25">
      <c r="A67" s="28" t="str">
        <f t="shared" si="2"/>
        <v>155</v>
      </c>
      <c r="B67" s="9"/>
      <c r="C67" s="19" t="s">
        <v>166</v>
      </c>
      <c r="D67" s="9" t="s">
        <v>162</v>
      </c>
      <c r="E67" s="25">
        <v>748591.80709999998</v>
      </c>
      <c r="F67" s="25">
        <v>46946.2071</v>
      </c>
      <c r="G67" s="25">
        <v>701645.6</v>
      </c>
      <c r="H67" s="25">
        <v>747755.96699999995</v>
      </c>
      <c r="I67" s="25">
        <v>46110.366999999969</v>
      </c>
      <c r="J67" s="25">
        <v>701645.6</v>
      </c>
      <c r="K67" s="25">
        <f t="shared" si="6"/>
        <v>99.888345010982945</v>
      </c>
      <c r="L67" s="25">
        <f t="shared" si="7"/>
        <v>98.219579063715173</v>
      </c>
      <c r="M67" s="25">
        <f t="shared" si="8"/>
        <v>100</v>
      </c>
    </row>
    <row r="68" spans="1:13" s="28" customFormat="1" x14ac:dyDescent="0.25">
      <c r="A68" s="28" t="str">
        <f t="shared" si="2"/>
        <v>157</v>
      </c>
      <c r="B68" s="9"/>
      <c r="C68" s="19" t="s">
        <v>210</v>
      </c>
      <c r="D68" s="9" t="s">
        <v>209</v>
      </c>
      <c r="E68" s="25">
        <v>427</v>
      </c>
      <c r="F68" s="25">
        <v>213.5</v>
      </c>
      <c r="G68" s="25">
        <v>213.5</v>
      </c>
      <c r="H68" s="25">
        <v>266.11200000000002</v>
      </c>
      <c r="I68" s="25">
        <v>133.05200000000002</v>
      </c>
      <c r="J68" s="25">
        <v>133.06</v>
      </c>
      <c r="K68" s="25">
        <f t="shared" ref="K68" si="19">IFERROR(H68/E68*100,"")</f>
        <v>62.321311475409843</v>
      </c>
      <c r="L68" s="25">
        <f t="shared" ref="L68" si="20">IFERROR(I68/F68*100,"")</f>
        <v>62.319437939110081</v>
      </c>
      <c r="M68" s="25">
        <f t="shared" ref="M68" si="21">IFERROR(J68/G68*100,"")</f>
        <v>62.323185011709604</v>
      </c>
    </row>
    <row r="69" spans="1:13" s="15" customFormat="1" ht="58.5" customHeight="1" x14ac:dyDescent="0.25">
      <c r="A69" s="15" t="str">
        <f>SUBSTITUTE(LEFT(D69,3)," ","")</f>
        <v>16</v>
      </c>
      <c r="B69" s="16">
        <v>13</v>
      </c>
      <c r="C69" s="17" t="s">
        <v>104</v>
      </c>
      <c r="D69" s="16" t="s">
        <v>105</v>
      </c>
      <c r="E69" s="26">
        <v>18611.610000000004</v>
      </c>
      <c r="F69" s="26">
        <v>18611.610000000004</v>
      </c>
      <c r="G69" s="26">
        <v>0</v>
      </c>
      <c r="H69" s="18">
        <v>17648.200500000003</v>
      </c>
      <c r="I69" s="18">
        <v>17648.200500000003</v>
      </c>
      <c r="J69" s="18">
        <v>0</v>
      </c>
      <c r="K69" s="13">
        <f t="shared" si="6"/>
        <v>94.823610101436671</v>
      </c>
      <c r="L69" s="13">
        <f t="shared" si="7"/>
        <v>94.823610101436671</v>
      </c>
      <c r="M69" s="14" t="str">
        <f t="shared" si="8"/>
        <v/>
      </c>
    </row>
    <row r="70" spans="1:13" s="15" customFormat="1" ht="42.75" x14ac:dyDescent="0.25">
      <c r="A70" s="15" t="str">
        <f>SUBSTITUTE(LEFT(D70,3)," ","")</f>
        <v>23</v>
      </c>
      <c r="B70" s="16">
        <v>14</v>
      </c>
      <c r="C70" s="17" t="s">
        <v>106</v>
      </c>
      <c r="D70" s="16" t="s">
        <v>107</v>
      </c>
      <c r="E70" s="26">
        <v>386789.3</v>
      </c>
      <c r="F70" s="26">
        <v>386789.12700000009</v>
      </c>
      <c r="G70" s="26">
        <v>0</v>
      </c>
      <c r="H70" s="18">
        <v>315414.22250000003</v>
      </c>
      <c r="I70" s="18">
        <v>315414.22250000003</v>
      </c>
      <c r="J70" s="18">
        <v>0</v>
      </c>
      <c r="K70" s="13">
        <f t="shared" si="6"/>
        <v>81.546780766686169</v>
      </c>
      <c r="L70" s="13">
        <f t="shared" si="7"/>
        <v>81.546817240289158</v>
      </c>
      <c r="M70" s="14" t="str">
        <f t="shared" si="8"/>
        <v/>
      </c>
    </row>
    <row r="71" spans="1:13" s="28" customFormat="1" x14ac:dyDescent="0.25">
      <c r="A71" s="28" t="str">
        <f t="shared" si="2"/>
        <v>232</v>
      </c>
      <c r="B71" s="9"/>
      <c r="C71" s="19" t="s">
        <v>108</v>
      </c>
      <c r="D71" s="9" t="s">
        <v>109</v>
      </c>
      <c r="E71" s="25">
        <v>349246.7</v>
      </c>
      <c r="F71" s="25">
        <v>349246.58610000007</v>
      </c>
      <c r="G71" s="25">
        <v>0</v>
      </c>
      <c r="H71" s="25">
        <v>300408.57060000004</v>
      </c>
      <c r="I71" s="25">
        <v>300408.57060000004</v>
      </c>
      <c r="J71" s="25">
        <v>0</v>
      </c>
      <c r="K71" s="25">
        <f t="shared" si="6"/>
        <v>86.016151505511729</v>
      </c>
      <c r="L71" s="25">
        <f t="shared" si="7"/>
        <v>86.016179558011146</v>
      </c>
      <c r="M71" s="25" t="str">
        <f t="shared" si="8"/>
        <v/>
      </c>
    </row>
    <row r="72" spans="1:13" s="28" customFormat="1" ht="30" x14ac:dyDescent="0.25">
      <c r="A72" s="28" t="str">
        <f t="shared" si="2"/>
        <v>234</v>
      </c>
      <c r="B72" s="9"/>
      <c r="C72" s="19" t="s">
        <v>110</v>
      </c>
      <c r="D72" s="9" t="s">
        <v>111</v>
      </c>
      <c r="E72" s="25">
        <v>37542.5409</v>
      </c>
      <c r="F72" s="25">
        <v>37542.5409</v>
      </c>
      <c r="G72" s="25">
        <v>0</v>
      </c>
      <c r="H72" s="25">
        <v>15005.651900000001</v>
      </c>
      <c r="I72" s="25">
        <v>15005.651900000001</v>
      </c>
      <c r="J72" s="25">
        <v>0</v>
      </c>
      <c r="K72" s="25">
        <f t="shared" si="6"/>
        <v>39.969729113353644</v>
      </c>
      <c r="L72" s="25">
        <f t="shared" si="7"/>
        <v>39.969729113353644</v>
      </c>
      <c r="M72" s="25" t="str">
        <f t="shared" si="8"/>
        <v/>
      </c>
    </row>
    <row r="73" spans="1:13" s="15" customFormat="1" ht="57" x14ac:dyDescent="0.25">
      <c r="A73" s="15" t="str">
        <f>SUBSTITUTE(LEFT(D73,3)," ","")</f>
        <v>24</v>
      </c>
      <c r="B73" s="16">
        <v>15</v>
      </c>
      <c r="C73" s="17" t="s">
        <v>112</v>
      </c>
      <c r="D73" s="16" t="s">
        <v>113</v>
      </c>
      <c r="E73" s="26">
        <v>2683324.5</v>
      </c>
      <c r="F73" s="26">
        <v>2516527.5184999998</v>
      </c>
      <c r="G73" s="26">
        <v>166797.1</v>
      </c>
      <c r="H73" s="18">
        <v>1833616.8446999996</v>
      </c>
      <c r="I73" s="18">
        <v>1666819.7446999995</v>
      </c>
      <c r="J73" s="18">
        <v>166797.1</v>
      </c>
      <c r="K73" s="13">
        <f t="shared" si="6"/>
        <v>68.333771957137486</v>
      </c>
      <c r="L73" s="13">
        <f t="shared" si="7"/>
        <v>66.234910305829814</v>
      </c>
      <c r="M73" s="14">
        <f t="shared" si="8"/>
        <v>100</v>
      </c>
    </row>
    <row r="74" spans="1:13" s="28" customFormat="1" ht="30" x14ac:dyDescent="0.25">
      <c r="A74" s="28" t="str">
        <f t="shared" si="2"/>
        <v>241</v>
      </c>
      <c r="B74" s="9"/>
      <c r="C74" s="19" t="s">
        <v>114</v>
      </c>
      <c r="D74" s="9" t="s">
        <v>115</v>
      </c>
      <c r="E74" s="25">
        <v>68927</v>
      </c>
      <c r="F74" s="25">
        <v>68927</v>
      </c>
      <c r="G74" s="25">
        <v>0</v>
      </c>
      <c r="H74" s="25">
        <v>29459.413</v>
      </c>
      <c r="I74" s="25">
        <v>29459.413</v>
      </c>
      <c r="J74" s="25">
        <v>0</v>
      </c>
      <c r="K74" s="25">
        <f t="shared" si="6"/>
        <v>42.740019150695666</v>
      </c>
      <c r="L74" s="25">
        <f t="shared" si="7"/>
        <v>42.740019150695666</v>
      </c>
      <c r="M74" s="25" t="str">
        <f t="shared" si="8"/>
        <v/>
      </c>
    </row>
    <row r="75" spans="1:13" s="28" customFormat="1" x14ac:dyDescent="0.25">
      <c r="A75" s="28" t="str">
        <f t="shared" si="2"/>
        <v>242</v>
      </c>
      <c r="B75" s="9"/>
      <c r="C75" s="19" t="s">
        <v>116</v>
      </c>
      <c r="D75" s="9" t="s">
        <v>117</v>
      </c>
      <c r="E75" s="25">
        <v>2391995.2999999998</v>
      </c>
      <c r="F75" s="25">
        <v>2250046.6775000002</v>
      </c>
      <c r="G75" s="25">
        <v>141948.70000000001</v>
      </c>
      <c r="H75" s="25">
        <v>1710070.1241999995</v>
      </c>
      <c r="I75" s="25">
        <v>1568121.4241999995</v>
      </c>
      <c r="J75" s="25">
        <v>141948.70000000001</v>
      </c>
      <c r="K75" s="25">
        <f t="shared" si="6"/>
        <v>71.491366400260048</v>
      </c>
      <c r="L75" s="25">
        <f t="shared" si="7"/>
        <v>69.692839703322079</v>
      </c>
      <c r="M75" s="25">
        <f t="shared" si="8"/>
        <v>100</v>
      </c>
    </row>
    <row r="76" spans="1:13" s="28" customFormat="1" ht="24.75" customHeight="1" x14ac:dyDescent="0.25">
      <c r="A76" s="28" t="str">
        <f t="shared" si="2"/>
        <v>245</v>
      </c>
      <c r="B76" s="9"/>
      <c r="C76" s="19" t="s">
        <v>118</v>
      </c>
      <c r="D76" s="9" t="s">
        <v>119</v>
      </c>
      <c r="E76" s="25">
        <v>19341.800199999998</v>
      </c>
      <c r="F76" s="25">
        <v>19341.800199999998</v>
      </c>
      <c r="G76" s="25">
        <v>0</v>
      </c>
      <c r="H76" s="25">
        <v>17965.088</v>
      </c>
      <c r="I76" s="25">
        <v>17965.088</v>
      </c>
      <c r="J76" s="25">
        <v>0</v>
      </c>
      <c r="K76" s="25">
        <f t="shared" si="6"/>
        <v>92.882192010234917</v>
      </c>
      <c r="L76" s="25">
        <f t="shared" si="7"/>
        <v>92.882192010234917</v>
      </c>
      <c r="M76" s="25" t="str">
        <f t="shared" si="8"/>
        <v/>
      </c>
    </row>
    <row r="77" spans="1:13" s="28" customFormat="1" ht="105" x14ac:dyDescent="0.25">
      <c r="A77" s="28" t="str">
        <f t="shared" si="2"/>
        <v>249</v>
      </c>
      <c r="B77" s="9"/>
      <c r="C77" s="19" t="s">
        <v>213</v>
      </c>
      <c r="D77" s="9" t="s">
        <v>212</v>
      </c>
      <c r="E77" s="25">
        <v>29181.2251</v>
      </c>
      <c r="F77" s="25">
        <v>4332.8250999999982</v>
      </c>
      <c r="G77" s="25">
        <v>24848.400000000001</v>
      </c>
      <c r="H77" s="25">
        <v>27029.1</v>
      </c>
      <c r="I77" s="25">
        <v>2180.6999999999971</v>
      </c>
      <c r="J77" s="25">
        <v>24848.400000000001</v>
      </c>
      <c r="K77" s="25">
        <f t="shared" ref="K77" si="22">IFERROR(H77/E77*100,"")</f>
        <v>92.624966591961211</v>
      </c>
      <c r="L77" s="25">
        <f t="shared" ref="L77" si="23">IFERROR(I77/F77*100,"")</f>
        <v>50.329749059106909</v>
      </c>
      <c r="M77" s="25">
        <f t="shared" ref="M77" si="24">IFERROR(J77/G77*100,"")</f>
        <v>100</v>
      </c>
    </row>
    <row r="78" spans="1:13" s="28" customFormat="1" ht="45" x14ac:dyDescent="0.25">
      <c r="A78" s="28" t="str">
        <f t="shared" si="2"/>
        <v>24Г</v>
      </c>
      <c r="B78" s="9"/>
      <c r="C78" s="19" t="s">
        <v>120</v>
      </c>
      <c r="D78" s="9" t="s">
        <v>121</v>
      </c>
      <c r="E78" s="25">
        <v>159618.59669999999</v>
      </c>
      <c r="F78" s="25">
        <v>159618.59669999999</v>
      </c>
      <c r="G78" s="25">
        <v>0</v>
      </c>
      <c r="H78" s="25">
        <v>49093.119500000001</v>
      </c>
      <c r="I78" s="25">
        <v>49093.119500000001</v>
      </c>
      <c r="J78" s="25">
        <v>0</v>
      </c>
      <c r="K78" s="25">
        <f t="shared" si="6"/>
        <v>30.756516167266867</v>
      </c>
      <c r="L78" s="25">
        <f t="shared" si="7"/>
        <v>30.756516167266867</v>
      </c>
      <c r="M78" s="25" t="str">
        <f t="shared" si="8"/>
        <v/>
      </c>
    </row>
    <row r="79" spans="1:13" s="28" customFormat="1" ht="45" x14ac:dyDescent="0.25">
      <c r="A79" s="28" t="str">
        <f t="shared" si="2"/>
        <v>24Д</v>
      </c>
      <c r="B79" s="9"/>
      <c r="C79" s="19" t="s">
        <v>122</v>
      </c>
      <c r="D79" s="9" t="s">
        <v>123</v>
      </c>
      <c r="E79" s="25">
        <v>14260.619000000001</v>
      </c>
      <c r="F79" s="25">
        <v>14260.619000000001</v>
      </c>
      <c r="G79" s="25">
        <v>0</v>
      </c>
      <c r="H79" s="25">
        <v>0</v>
      </c>
      <c r="I79" s="25">
        <v>0</v>
      </c>
      <c r="J79" s="25">
        <v>0</v>
      </c>
      <c r="K79" s="25">
        <f t="shared" si="6"/>
        <v>0</v>
      </c>
      <c r="L79" s="25">
        <f t="shared" si="7"/>
        <v>0</v>
      </c>
      <c r="M79" s="25" t="str">
        <f t="shared" si="8"/>
        <v/>
      </c>
    </row>
    <row r="80" spans="1:13" s="15" customFormat="1" ht="87" customHeight="1" x14ac:dyDescent="0.25">
      <c r="A80" s="15" t="str">
        <f>SUBSTITUTE(LEFT(D80,3)," ","")</f>
        <v>25</v>
      </c>
      <c r="B80" s="16">
        <v>16</v>
      </c>
      <c r="C80" s="17" t="s">
        <v>124</v>
      </c>
      <c r="D80" s="16" t="s">
        <v>125</v>
      </c>
      <c r="E80" s="26">
        <v>2456559.7026999998</v>
      </c>
      <c r="F80" s="26">
        <v>641673.30269999988</v>
      </c>
      <c r="G80" s="26">
        <v>1814886.3999999999</v>
      </c>
      <c r="H80" s="18">
        <v>2391418.0373999993</v>
      </c>
      <c r="I80" s="18">
        <v>612617.58081499976</v>
      </c>
      <c r="J80" s="18">
        <v>1778800.4565849996</v>
      </c>
      <c r="K80" s="13">
        <f t="shared" si="6"/>
        <v>97.348256375434175</v>
      </c>
      <c r="L80" s="13">
        <f t="shared" si="7"/>
        <v>95.47188237959395</v>
      </c>
      <c r="M80" s="14">
        <f t="shared" si="8"/>
        <v>98.011669302552477</v>
      </c>
    </row>
    <row r="81" spans="1:13" s="15" customFormat="1" ht="45" x14ac:dyDescent="0.25">
      <c r="A81" s="28" t="str">
        <f t="shared" ref="A81:A108" si="25">SUBSTITUTE(LEFT(D81,4)," ","")</f>
        <v>251</v>
      </c>
      <c r="B81" s="16"/>
      <c r="C81" s="19" t="s">
        <v>192</v>
      </c>
      <c r="D81" s="9" t="s">
        <v>191</v>
      </c>
      <c r="E81" s="25">
        <v>139919.109</v>
      </c>
      <c r="F81" s="25">
        <v>139919.109</v>
      </c>
      <c r="G81" s="25">
        <v>0</v>
      </c>
      <c r="H81" s="25">
        <v>139579.67420000001</v>
      </c>
      <c r="I81" s="25">
        <v>139579.67420000001</v>
      </c>
      <c r="J81" s="25">
        <v>0</v>
      </c>
      <c r="K81" s="25">
        <f t="shared" ref="K81" si="26">IFERROR(H81/E81*100,"")</f>
        <v>99.757406402580813</v>
      </c>
      <c r="L81" s="25">
        <f t="shared" ref="L81" si="27">IFERROR(I81/F81*100,"")</f>
        <v>99.757406402580813</v>
      </c>
      <c r="M81" s="25" t="str">
        <f t="shared" ref="M81" si="28">IFERROR(J81/G81*100,"")</f>
        <v/>
      </c>
    </row>
    <row r="82" spans="1:13" s="28" customFormat="1" ht="45" x14ac:dyDescent="0.25">
      <c r="A82" s="28" t="str">
        <f t="shared" si="25"/>
        <v>252</v>
      </c>
      <c r="B82" s="9"/>
      <c r="C82" s="19" t="s">
        <v>180</v>
      </c>
      <c r="D82" s="9" t="s">
        <v>126</v>
      </c>
      <c r="E82" s="25">
        <v>23318.671900000001</v>
      </c>
      <c r="F82" s="25">
        <v>23318.671900000001</v>
      </c>
      <c r="G82" s="25">
        <v>0</v>
      </c>
      <c r="H82" s="25">
        <v>21944.2693</v>
      </c>
      <c r="I82" s="25">
        <v>21944.2693</v>
      </c>
      <c r="J82" s="25">
        <v>0</v>
      </c>
      <c r="K82" s="25">
        <f t="shared" si="6"/>
        <v>94.105999664586378</v>
      </c>
      <c r="L82" s="25">
        <f t="shared" si="7"/>
        <v>94.105999664586378</v>
      </c>
      <c r="M82" s="25" t="str">
        <f t="shared" si="8"/>
        <v/>
      </c>
    </row>
    <row r="83" spans="1:13" s="28" customFormat="1" ht="30" x14ac:dyDescent="0.25">
      <c r="A83" s="28" t="str">
        <f t="shared" si="25"/>
        <v>253</v>
      </c>
      <c r="B83" s="9"/>
      <c r="C83" s="19" t="s">
        <v>194</v>
      </c>
      <c r="D83" s="9" t="s">
        <v>193</v>
      </c>
      <c r="E83" s="25">
        <v>2176.0837999999999</v>
      </c>
      <c r="F83" s="25">
        <v>2176.0837999999999</v>
      </c>
      <c r="G83" s="25">
        <v>0</v>
      </c>
      <c r="H83" s="25">
        <v>2176.0837999999999</v>
      </c>
      <c r="I83" s="25">
        <v>2176.0837999999999</v>
      </c>
      <c r="J83" s="25">
        <v>0</v>
      </c>
      <c r="K83" s="25">
        <f t="shared" ref="K83:K84" si="29">IFERROR(H83/E83*100,"")</f>
        <v>100</v>
      </c>
      <c r="L83" s="25">
        <f t="shared" ref="L83:L84" si="30">IFERROR(I83/F83*100,"")</f>
        <v>100</v>
      </c>
      <c r="M83" s="25" t="str">
        <f t="shared" ref="M83:M84" si="31">IFERROR(J83/G83*100,"")</f>
        <v/>
      </c>
    </row>
    <row r="84" spans="1:13" s="28" customFormat="1" ht="30" x14ac:dyDescent="0.25">
      <c r="A84" s="28" t="str">
        <f t="shared" si="25"/>
        <v>254</v>
      </c>
      <c r="B84" s="9"/>
      <c r="C84" s="19" t="s">
        <v>196</v>
      </c>
      <c r="D84" s="9" t="s">
        <v>195</v>
      </c>
      <c r="E84" s="25">
        <v>14842.5381</v>
      </c>
      <c r="F84" s="25">
        <v>14842.5381</v>
      </c>
      <c r="G84" s="25">
        <v>0</v>
      </c>
      <c r="H84" s="25">
        <v>14842.537999999999</v>
      </c>
      <c r="I84" s="25">
        <v>14842.537999999999</v>
      </c>
      <c r="J84" s="25">
        <v>0</v>
      </c>
      <c r="K84" s="25">
        <f t="shared" si="29"/>
        <v>99.999999326260777</v>
      </c>
      <c r="L84" s="25">
        <f t="shared" si="30"/>
        <v>99.999999326260777</v>
      </c>
      <c r="M84" s="25" t="str">
        <f t="shared" si="31"/>
        <v/>
      </c>
    </row>
    <row r="85" spans="1:13" s="28" customFormat="1" ht="105" x14ac:dyDescent="0.25">
      <c r="A85" s="28" t="str">
        <f t="shared" si="25"/>
        <v>256</v>
      </c>
      <c r="B85" s="9"/>
      <c r="C85" s="19" t="s">
        <v>157</v>
      </c>
      <c r="D85" s="9" t="s">
        <v>127</v>
      </c>
      <c r="E85" s="25">
        <v>201670.16619999995</v>
      </c>
      <c r="F85" s="25">
        <v>201670.16619999995</v>
      </c>
      <c r="G85" s="25">
        <v>0</v>
      </c>
      <c r="H85" s="25">
        <v>187984.38390000002</v>
      </c>
      <c r="I85" s="25">
        <v>187984.38390000002</v>
      </c>
      <c r="J85" s="25">
        <v>0</v>
      </c>
      <c r="K85" s="25">
        <f t="shared" si="6"/>
        <v>93.213779431099638</v>
      </c>
      <c r="L85" s="25">
        <f t="shared" si="7"/>
        <v>93.213779431099638</v>
      </c>
      <c r="M85" s="25" t="str">
        <f t="shared" si="8"/>
        <v/>
      </c>
    </row>
    <row r="86" spans="1:13" s="28" customFormat="1" ht="76.5" customHeight="1" x14ac:dyDescent="0.25">
      <c r="A86" s="28" t="str">
        <f t="shared" si="25"/>
        <v>257</v>
      </c>
      <c r="B86" s="9"/>
      <c r="C86" s="19" t="s">
        <v>161</v>
      </c>
      <c r="D86" s="9" t="s">
        <v>128</v>
      </c>
      <c r="E86" s="25">
        <v>143914.4425</v>
      </c>
      <c r="F86" s="25">
        <v>63774.142500000002</v>
      </c>
      <c r="G86" s="25">
        <v>80140.3</v>
      </c>
      <c r="H86" s="25">
        <v>141636.26999999999</v>
      </c>
      <c r="I86" s="25">
        <v>62709.37999999999</v>
      </c>
      <c r="J86" s="25">
        <v>78926.89</v>
      </c>
      <c r="K86" s="25">
        <f t="shared" si="6"/>
        <v>98.416995222699754</v>
      </c>
      <c r="L86" s="25">
        <f t="shared" si="7"/>
        <v>98.330416594782108</v>
      </c>
      <c r="M86" s="25">
        <f t="shared" si="8"/>
        <v>98.485892865387328</v>
      </c>
    </row>
    <row r="87" spans="1:13" s="28" customFormat="1" ht="78.75" customHeight="1" x14ac:dyDescent="0.25">
      <c r="A87" s="28" t="str">
        <f t="shared" si="25"/>
        <v>258</v>
      </c>
      <c r="B87" s="9"/>
      <c r="C87" s="19" t="s">
        <v>202</v>
      </c>
      <c r="D87" s="9" t="s">
        <v>201</v>
      </c>
      <c r="E87" s="25">
        <v>284306.8</v>
      </c>
      <c r="F87" s="25">
        <v>53211.099999999977</v>
      </c>
      <c r="G87" s="25">
        <v>231095.7</v>
      </c>
      <c r="H87" s="25">
        <v>284306.8</v>
      </c>
      <c r="I87" s="25">
        <v>53211.099999999977</v>
      </c>
      <c r="J87" s="25">
        <v>231095.7</v>
      </c>
      <c r="K87" s="25">
        <f t="shared" ref="K87" si="32">IFERROR(H87/E87*100,"")</f>
        <v>100</v>
      </c>
      <c r="L87" s="25">
        <f t="shared" ref="L87" si="33">IFERROR(I87/F87*100,"")</f>
        <v>100</v>
      </c>
      <c r="M87" s="25">
        <f t="shared" ref="M87" si="34">IFERROR(J87/G87*100,"")</f>
        <v>100</v>
      </c>
    </row>
    <row r="88" spans="1:13" s="28" customFormat="1" ht="30" x14ac:dyDescent="0.25">
      <c r="A88" s="28" t="str">
        <f t="shared" si="25"/>
        <v>25Б</v>
      </c>
      <c r="B88" s="9"/>
      <c r="C88" s="19" t="s">
        <v>198</v>
      </c>
      <c r="D88" s="9" t="s">
        <v>197</v>
      </c>
      <c r="E88" s="25">
        <v>8162.4309000000003</v>
      </c>
      <c r="F88" s="25">
        <v>8162.4309000000003</v>
      </c>
      <c r="G88" s="25">
        <v>0</v>
      </c>
      <c r="H88" s="25">
        <v>8162.4309000000003</v>
      </c>
      <c r="I88" s="25">
        <v>8162.4309000000003</v>
      </c>
      <c r="J88" s="25">
        <v>0</v>
      </c>
      <c r="K88" s="25">
        <f t="shared" ref="K88" si="35">IFERROR(H88/E88*100,"")</f>
        <v>100</v>
      </c>
      <c r="L88" s="25">
        <f t="shared" ref="L88" si="36">IFERROR(I88/F88*100,"")</f>
        <v>100</v>
      </c>
      <c r="M88" s="25" t="str">
        <f t="shared" ref="M88" si="37">IFERROR(J88/G88*100,"")</f>
        <v/>
      </c>
    </row>
    <row r="89" spans="1:13" s="28" customFormat="1" ht="30" x14ac:dyDescent="0.25">
      <c r="A89" s="28" t="str">
        <f t="shared" si="25"/>
        <v>25Г</v>
      </c>
      <c r="B89" s="9"/>
      <c r="C89" s="19" t="s">
        <v>181</v>
      </c>
      <c r="D89" s="9" t="s">
        <v>129</v>
      </c>
      <c r="E89" s="25">
        <v>11703.2</v>
      </c>
      <c r="F89" s="25">
        <v>11703.1036</v>
      </c>
      <c r="G89" s="25">
        <v>0</v>
      </c>
      <c r="H89" s="25">
        <v>11204.227999999999</v>
      </c>
      <c r="I89" s="25">
        <v>11204.227999999999</v>
      </c>
      <c r="J89" s="25">
        <v>0</v>
      </c>
      <c r="K89" s="25">
        <f t="shared" si="6"/>
        <v>95.736448150933057</v>
      </c>
      <c r="L89" s="25">
        <f t="shared" si="7"/>
        <v>95.737236744618741</v>
      </c>
      <c r="M89" s="25" t="str">
        <f t="shared" si="8"/>
        <v/>
      </c>
    </row>
    <row r="90" spans="1:13" s="28" customFormat="1" ht="30" x14ac:dyDescent="0.25">
      <c r="A90" s="28" t="str">
        <f t="shared" si="25"/>
        <v>25И</v>
      </c>
      <c r="B90" s="9"/>
      <c r="C90" s="19" t="s">
        <v>182</v>
      </c>
      <c r="D90" s="9" t="s">
        <v>183</v>
      </c>
      <c r="E90" s="25">
        <v>1081479.2</v>
      </c>
      <c r="F90" s="25">
        <v>54074.189999999944</v>
      </c>
      <c r="G90" s="25">
        <v>1027405.01</v>
      </c>
      <c r="H90" s="25">
        <v>1081086.9122000001</v>
      </c>
      <c r="I90" s="25">
        <v>54054.345615000231</v>
      </c>
      <c r="J90" s="25">
        <v>1027032.5665849999</v>
      </c>
      <c r="K90" s="25">
        <f t="shared" si="6"/>
        <v>99.963726736492035</v>
      </c>
      <c r="L90" s="25">
        <f t="shared" si="7"/>
        <v>99.963301558470476</v>
      </c>
      <c r="M90" s="25">
        <f t="shared" si="8"/>
        <v>99.963749114382836</v>
      </c>
    </row>
    <row r="91" spans="1:13" s="28" customFormat="1" ht="45" x14ac:dyDescent="0.25">
      <c r="A91" s="28" t="str">
        <f t="shared" si="25"/>
        <v>25Л</v>
      </c>
      <c r="B91" s="9"/>
      <c r="C91" s="19" t="s">
        <v>204</v>
      </c>
      <c r="D91" s="9" t="s">
        <v>203</v>
      </c>
      <c r="E91" s="25">
        <v>545067.15670000005</v>
      </c>
      <c r="F91" s="25">
        <v>68821.766700000037</v>
      </c>
      <c r="G91" s="25">
        <v>476245.39</v>
      </c>
      <c r="H91" s="25">
        <v>498494.44709999999</v>
      </c>
      <c r="I91" s="25">
        <v>56749.147099999944</v>
      </c>
      <c r="J91" s="25">
        <v>441745.30000000005</v>
      </c>
      <c r="K91" s="25">
        <f t="shared" ref="K91" si="38">IFERROR(H91/E91*100,"")</f>
        <v>91.455601566242734</v>
      </c>
      <c r="L91" s="25">
        <f t="shared" ref="L91" si="39">IFERROR(I91/F91*100,"")</f>
        <v>82.45813762290399</v>
      </c>
      <c r="M91" s="25">
        <f t="shared" ref="M91" si="40">IFERROR(J91/G91*100,"")</f>
        <v>92.755816491997962</v>
      </c>
    </row>
    <row r="92" spans="1:13" s="15" customFormat="1" ht="57" x14ac:dyDescent="0.25">
      <c r="A92" s="15" t="str">
        <f>SUBSTITUTE(LEFT(D92,3)," ","")</f>
        <v>29</v>
      </c>
      <c r="B92" s="16">
        <v>17</v>
      </c>
      <c r="C92" s="17" t="s">
        <v>130</v>
      </c>
      <c r="D92" s="16" t="s">
        <v>131</v>
      </c>
      <c r="E92" s="26">
        <v>78202.188399999999</v>
      </c>
      <c r="F92" s="26">
        <v>11729.088399999993</v>
      </c>
      <c r="G92" s="26">
        <v>66473.100000000006</v>
      </c>
      <c r="H92" s="18">
        <v>77459.643200000006</v>
      </c>
      <c r="I92" s="18">
        <v>10986.5432</v>
      </c>
      <c r="J92" s="18">
        <v>66473.100000000006</v>
      </c>
      <c r="K92" s="13">
        <f t="shared" si="6"/>
        <v>99.050480280421411</v>
      </c>
      <c r="L92" s="13">
        <f t="shared" si="7"/>
        <v>93.669199389783827</v>
      </c>
      <c r="M92" s="14">
        <f t="shared" si="8"/>
        <v>100</v>
      </c>
    </row>
    <row r="93" spans="1:13" s="28" customFormat="1" ht="45" x14ac:dyDescent="0.25">
      <c r="A93" s="28" t="str">
        <f t="shared" ref="A93" si="41">SUBSTITUTE(LEFT(D93,4)," ","")</f>
        <v>291</v>
      </c>
      <c r="B93" s="9"/>
      <c r="C93" s="19" t="s">
        <v>132</v>
      </c>
      <c r="D93" s="9" t="s">
        <v>133</v>
      </c>
      <c r="E93" s="25">
        <v>78202.188399999999</v>
      </c>
      <c r="F93" s="25">
        <v>11729.088399999993</v>
      </c>
      <c r="G93" s="25">
        <v>66473.100000000006</v>
      </c>
      <c r="H93" s="25">
        <v>77459.643200000006</v>
      </c>
      <c r="I93" s="25">
        <v>10986.5432</v>
      </c>
      <c r="J93" s="25">
        <v>66473.100000000006</v>
      </c>
      <c r="K93" s="25">
        <f t="shared" si="6"/>
        <v>99.050480280421411</v>
      </c>
      <c r="L93" s="25">
        <f t="shared" si="7"/>
        <v>93.669199389783827</v>
      </c>
      <c r="M93" s="25">
        <f t="shared" si="8"/>
        <v>100</v>
      </c>
    </row>
    <row r="94" spans="1:13" s="15" customFormat="1" ht="71.25" x14ac:dyDescent="0.25">
      <c r="A94" s="15" t="str">
        <f>SUBSTITUTE(LEFT(D94,3)," ","")</f>
        <v>30</v>
      </c>
      <c r="B94" s="16">
        <v>18</v>
      </c>
      <c r="C94" s="17" t="s">
        <v>134</v>
      </c>
      <c r="D94" s="16" t="s">
        <v>135</v>
      </c>
      <c r="E94" s="26">
        <v>48451.200400000009</v>
      </c>
      <c r="F94" s="26">
        <v>48451.200400000009</v>
      </c>
      <c r="G94" s="26">
        <v>0</v>
      </c>
      <c r="H94" s="18">
        <v>37532.17</v>
      </c>
      <c r="I94" s="18">
        <v>37532.17</v>
      </c>
      <c r="J94" s="18">
        <v>0</v>
      </c>
      <c r="K94" s="13">
        <f t="shared" si="6"/>
        <v>77.463859904697003</v>
      </c>
      <c r="L94" s="13">
        <f t="shared" si="7"/>
        <v>77.463859904697003</v>
      </c>
      <c r="M94" s="14" t="str">
        <f t="shared" si="8"/>
        <v/>
      </c>
    </row>
    <row r="95" spans="1:13" s="28" customFormat="1" ht="45" x14ac:dyDescent="0.25">
      <c r="A95" s="28" t="str">
        <f t="shared" si="25"/>
        <v>301</v>
      </c>
      <c r="B95" s="9"/>
      <c r="C95" s="19" t="s">
        <v>136</v>
      </c>
      <c r="D95" s="9" t="s">
        <v>137</v>
      </c>
      <c r="E95" s="25">
        <v>8140</v>
      </c>
      <c r="F95" s="25">
        <v>8140</v>
      </c>
      <c r="G95" s="25">
        <v>0</v>
      </c>
      <c r="H95" s="25">
        <v>0</v>
      </c>
      <c r="I95" s="25">
        <v>0</v>
      </c>
      <c r="J95" s="25">
        <v>0</v>
      </c>
      <c r="K95" s="25">
        <f t="shared" si="6"/>
        <v>0</v>
      </c>
      <c r="L95" s="25">
        <f t="shared" si="7"/>
        <v>0</v>
      </c>
      <c r="M95" s="25" t="str">
        <f t="shared" si="8"/>
        <v/>
      </c>
    </row>
    <row r="96" spans="1:13" s="28" customFormat="1" ht="90" x14ac:dyDescent="0.25">
      <c r="A96" s="28" t="str">
        <f t="shared" si="25"/>
        <v>307</v>
      </c>
      <c r="B96" s="9"/>
      <c r="C96" s="19" t="s">
        <v>158</v>
      </c>
      <c r="D96" s="9" t="s">
        <v>138</v>
      </c>
      <c r="E96" s="25">
        <v>40311.200400000009</v>
      </c>
      <c r="F96" s="25">
        <v>40311.200400000009</v>
      </c>
      <c r="G96" s="25">
        <v>0</v>
      </c>
      <c r="H96" s="25">
        <v>37532.17</v>
      </c>
      <c r="I96" s="25">
        <v>37532.17</v>
      </c>
      <c r="J96" s="25">
        <v>0</v>
      </c>
      <c r="K96" s="25">
        <f t="shared" ref="K96:K109" si="42">IFERROR(H96/E96*100,"")</f>
        <v>93.106058930460406</v>
      </c>
      <c r="L96" s="25">
        <f t="shared" ref="L96:L109" si="43">IFERROR(I96/F96*100,"")</f>
        <v>93.106058930460406</v>
      </c>
      <c r="M96" s="25" t="str">
        <f t="shared" ref="M96:M109" si="44">IFERROR(J96/G96*100,"")</f>
        <v/>
      </c>
    </row>
    <row r="97" spans="1:13" s="15" customFormat="1" ht="71.25" x14ac:dyDescent="0.25">
      <c r="A97" s="15" t="str">
        <f>SUBSTITUTE(LEFT(D97,3)," ","")</f>
        <v>38</v>
      </c>
      <c r="B97" s="16">
        <v>19</v>
      </c>
      <c r="C97" s="17" t="s">
        <v>139</v>
      </c>
      <c r="D97" s="16" t="s">
        <v>140</v>
      </c>
      <c r="E97" s="26">
        <v>22196.983899999999</v>
      </c>
      <c r="F97" s="26">
        <v>22196.983899999999</v>
      </c>
      <c r="G97" s="26">
        <v>0</v>
      </c>
      <c r="H97" s="18">
        <v>19694.489000000001</v>
      </c>
      <c r="I97" s="18">
        <v>19694.489000000001</v>
      </c>
      <c r="J97" s="18">
        <v>0</v>
      </c>
      <c r="K97" s="13">
        <f t="shared" si="42"/>
        <v>88.725968756503008</v>
      </c>
      <c r="L97" s="13">
        <f t="shared" si="43"/>
        <v>88.725968756503008</v>
      </c>
      <c r="M97" s="14" t="str">
        <f t="shared" si="44"/>
        <v/>
      </c>
    </row>
    <row r="98" spans="1:13" s="28" customFormat="1" ht="60" x14ac:dyDescent="0.25">
      <c r="A98" s="28" t="str">
        <f t="shared" si="25"/>
        <v>381</v>
      </c>
      <c r="B98" s="9"/>
      <c r="C98" s="19" t="s">
        <v>141</v>
      </c>
      <c r="D98" s="9" t="s">
        <v>142</v>
      </c>
      <c r="E98" s="25">
        <v>22196.983899999999</v>
      </c>
      <c r="F98" s="25">
        <v>22196.983899999999</v>
      </c>
      <c r="G98" s="25">
        <v>0</v>
      </c>
      <c r="H98" s="25">
        <v>19694.489000000001</v>
      </c>
      <c r="I98" s="25">
        <v>19694.489000000001</v>
      </c>
      <c r="J98" s="25">
        <v>0</v>
      </c>
      <c r="K98" s="25">
        <f t="shared" si="42"/>
        <v>88.725968756503008</v>
      </c>
      <c r="L98" s="25">
        <f t="shared" si="43"/>
        <v>88.725968756503008</v>
      </c>
      <c r="M98" s="25" t="str">
        <f t="shared" si="44"/>
        <v/>
      </c>
    </row>
    <row r="99" spans="1:13" s="15" customFormat="1" ht="85.5" x14ac:dyDescent="0.25">
      <c r="A99" s="15" t="str">
        <f>SUBSTITUTE(LEFT(D99,3)," ","")</f>
        <v>39</v>
      </c>
      <c r="B99" s="16">
        <v>20</v>
      </c>
      <c r="C99" s="17" t="s">
        <v>143</v>
      </c>
      <c r="D99" s="16" t="s">
        <v>144</v>
      </c>
      <c r="E99" s="26">
        <v>1505733.4229000001</v>
      </c>
      <c r="F99" s="26">
        <v>1505733.4229000001</v>
      </c>
      <c r="G99" s="26">
        <v>0</v>
      </c>
      <c r="H99" s="18">
        <v>1407968.3725999999</v>
      </c>
      <c r="I99" s="18">
        <v>1407968.3725999999</v>
      </c>
      <c r="J99" s="18">
        <v>0</v>
      </c>
      <c r="K99" s="13">
        <f t="shared" si="42"/>
        <v>93.507147492833923</v>
      </c>
      <c r="L99" s="13">
        <f t="shared" si="43"/>
        <v>93.507147492833923</v>
      </c>
      <c r="M99" s="14" t="str">
        <f t="shared" si="44"/>
        <v/>
      </c>
    </row>
    <row r="100" spans="1:13" s="15" customFormat="1" ht="61.5" customHeight="1" x14ac:dyDescent="0.25">
      <c r="A100" s="15" t="str">
        <f>SUBSTITUTE(LEFT(D100,3)," ","")</f>
        <v>51</v>
      </c>
      <c r="B100" s="16">
        <v>21</v>
      </c>
      <c r="C100" s="17" t="s">
        <v>145</v>
      </c>
      <c r="D100" s="16" t="s">
        <v>146</v>
      </c>
      <c r="E100" s="26">
        <v>247467.6</v>
      </c>
      <c r="F100" s="26">
        <v>87467.678221433598</v>
      </c>
      <c r="G100" s="26">
        <v>160000.00007856631</v>
      </c>
      <c r="H100" s="18">
        <v>226610.26989999996</v>
      </c>
      <c r="I100" s="18">
        <v>66610.269821433641</v>
      </c>
      <c r="J100" s="18">
        <v>160000.00007856631</v>
      </c>
      <c r="K100" s="13">
        <f t="shared" si="42"/>
        <v>91.571692577129269</v>
      </c>
      <c r="L100" s="13">
        <f t="shared" si="43"/>
        <v>76.154153369434084</v>
      </c>
      <c r="M100" s="14">
        <f t="shared" si="44"/>
        <v>100</v>
      </c>
    </row>
    <row r="101" spans="1:13" s="28" customFormat="1" x14ac:dyDescent="0.25">
      <c r="A101" s="28" t="str">
        <f t="shared" si="25"/>
        <v>513</v>
      </c>
      <c r="B101" s="9"/>
      <c r="C101" s="19" t="s">
        <v>185</v>
      </c>
      <c r="D101" s="9" t="s">
        <v>147</v>
      </c>
      <c r="E101" s="25">
        <v>3677.6046000000001</v>
      </c>
      <c r="F101" s="25">
        <v>3677.6046000000001</v>
      </c>
      <c r="G101" s="25">
        <v>0</v>
      </c>
      <c r="H101" s="25">
        <v>863.88000000000011</v>
      </c>
      <c r="I101" s="25">
        <v>863.88000000000011</v>
      </c>
      <c r="J101" s="25">
        <v>0</v>
      </c>
      <c r="K101" s="25">
        <f t="shared" si="42"/>
        <v>23.49029039174032</v>
      </c>
      <c r="L101" s="25">
        <f t="shared" si="43"/>
        <v>23.49029039174032</v>
      </c>
      <c r="M101" s="25" t="str">
        <f t="shared" si="44"/>
        <v/>
      </c>
    </row>
    <row r="102" spans="1:13" s="28" customFormat="1" ht="90" x14ac:dyDescent="0.25">
      <c r="A102" s="28" t="str">
        <f t="shared" si="25"/>
        <v>514</v>
      </c>
      <c r="B102" s="9"/>
      <c r="C102" s="19" t="s">
        <v>167</v>
      </c>
      <c r="D102" s="9" t="s">
        <v>148</v>
      </c>
      <c r="E102" s="25">
        <v>18143.0291</v>
      </c>
      <c r="F102" s="25">
        <v>18143.0291</v>
      </c>
      <c r="G102" s="25">
        <v>0</v>
      </c>
      <c r="H102" s="25">
        <v>15866.099899999996</v>
      </c>
      <c r="I102" s="25">
        <v>15866.099899999996</v>
      </c>
      <c r="J102" s="25">
        <v>0</v>
      </c>
      <c r="K102" s="25">
        <f t="shared" si="42"/>
        <v>87.4501154826456</v>
      </c>
      <c r="L102" s="25">
        <f t="shared" si="43"/>
        <v>87.4501154826456</v>
      </c>
      <c r="M102" s="25" t="str">
        <f t="shared" si="44"/>
        <v/>
      </c>
    </row>
    <row r="103" spans="1:13" s="28" customFormat="1" ht="90" x14ac:dyDescent="0.25">
      <c r="A103" s="28" t="str">
        <f t="shared" si="25"/>
        <v>516</v>
      </c>
      <c r="B103" s="9"/>
      <c r="C103" s="19" t="s">
        <v>184</v>
      </c>
      <c r="D103" s="9" t="s">
        <v>186</v>
      </c>
      <c r="E103" s="25">
        <v>225647.04459999996</v>
      </c>
      <c r="F103" s="25">
        <v>65647.044521433651</v>
      </c>
      <c r="G103" s="25">
        <v>160000.00007856631</v>
      </c>
      <c r="H103" s="25">
        <v>209880.29</v>
      </c>
      <c r="I103" s="25">
        <v>49880.289921433694</v>
      </c>
      <c r="J103" s="25">
        <v>160000.00007856631</v>
      </c>
      <c r="K103" s="25">
        <f t="shared" si="42"/>
        <v>93.012647416699224</v>
      </c>
      <c r="L103" s="25">
        <f t="shared" si="43"/>
        <v>75.982537043458009</v>
      </c>
      <c r="M103" s="25">
        <f t="shared" si="44"/>
        <v>100</v>
      </c>
    </row>
    <row r="104" spans="1:13" s="15" customFormat="1" ht="85.5" x14ac:dyDescent="0.25">
      <c r="A104" s="15" t="str">
        <f>SUBSTITUTE(LEFT(D104,3)," ","")</f>
        <v>61</v>
      </c>
      <c r="B104" s="16">
        <v>22</v>
      </c>
      <c r="C104" s="17" t="s">
        <v>149</v>
      </c>
      <c r="D104" s="16" t="s">
        <v>150</v>
      </c>
      <c r="E104" s="26">
        <v>27163.818499999998</v>
      </c>
      <c r="F104" s="26">
        <v>23620.162499999999</v>
      </c>
      <c r="G104" s="26">
        <v>3543.6559999999999</v>
      </c>
      <c r="H104" s="18">
        <v>25456.768300000003</v>
      </c>
      <c r="I104" s="18">
        <v>21972.275660000003</v>
      </c>
      <c r="J104" s="18">
        <v>3484.4926399999999</v>
      </c>
      <c r="K104" s="13">
        <f t="shared" si="42"/>
        <v>93.71572078498464</v>
      </c>
      <c r="L104" s="13">
        <f t="shared" si="43"/>
        <v>93.023389064321663</v>
      </c>
      <c r="M104" s="14">
        <f t="shared" si="44"/>
        <v>98.330442909808397</v>
      </c>
    </row>
    <row r="105" spans="1:13" s="28" customFormat="1" ht="60" x14ac:dyDescent="0.25">
      <c r="A105" s="28" t="str">
        <f t="shared" ref="A105:A106" si="45">SUBSTITUTE(LEFT(D105,4)," ","")</f>
        <v>613</v>
      </c>
      <c r="B105" s="9"/>
      <c r="C105" s="19" t="s">
        <v>206</v>
      </c>
      <c r="D105" s="9" t="s">
        <v>205</v>
      </c>
      <c r="E105" s="25">
        <v>1000</v>
      </c>
      <c r="F105" s="25">
        <v>1000</v>
      </c>
      <c r="G105" s="25">
        <v>0</v>
      </c>
      <c r="H105" s="25">
        <v>1000</v>
      </c>
      <c r="I105" s="25">
        <v>1000</v>
      </c>
      <c r="J105" s="25">
        <v>0</v>
      </c>
      <c r="K105" s="25">
        <f t="shared" ref="K105" si="46">IFERROR(H105/E105*100,"")</f>
        <v>100</v>
      </c>
      <c r="L105" s="25">
        <f t="shared" ref="L105" si="47">IFERROR(I105/F105*100,"")</f>
        <v>100</v>
      </c>
      <c r="M105" s="25" t="str">
        <f t="shared" ref="M105" si="48">IFERROR(J105/G105*100,"")</f>
        <v/>
      </c>
    </row>
    <row r="106" spans="1:13" s="28" customFormat="1" ht="60" x14ac:dyDescent="0.25">
      <c r="A106" s="28" t="str">
        <f t="shared" si="45"/>
        <v>614</v>
      </c>
      <c r="B106" s="9"/>
      <c r="C106" s="19" t="s">
        <v>151</v>
      </c>
      <c r="D106" s="9" t="s">
        <v>152</v>
      </c>
      <c r="E106" s="25">
        <v>5903.5</v>
      </c>
      <c r="F106" s="25">
        <v>5903.5</v>
      </c>
      <c r="G106" s="25">
        <v>0</v>
      </c>
      <c r="H106" s="25">
        <v>5499.27</v>
      </c>
      <c r="I106" s="25">
        <v>5499.27</v>
      </c>
      <c r="J106" s="25">
        <v>0</v>
      </c>
      <c r="K106" s="25">
        <f t="shared" si="42"/>
        <v>93.152706021851444</v>
      </c>
      <c r="L106" s="25">
        <f t="shared" si="43"/>
        <v>93.152706021851444</v>
      </c>
      <c r="M106" s="25" t="str">
        <f t="shared" si="44"/>
        <v/>
      </c>
    </row>
    <row r="107" spans="1:13" s="28" customFormat="1" ht="105" x14ac:dyDescent="0.25">
      <c r="A107" s="28" t="str">
        <f t="shared" si="25"/>
        <v>617</v>
      </c>
      <c r="B107" s="9"/>
      <c r="C107" s="19" t="s">
        <v>168</v>
      </c>
      <c r="D107" s="9" t="s">
        <v>154</v>
      </c>
      <c r="E107" s="25">
        <v>12039.9185</v>
      </c>
      <c r="F107" s="25">
        <v>12039.9185</v>
      </c>
      <c r="G107" s="25">
        <v>0</v>
      </c>
      <c r="H107" s="25">
        <v>11661.541300000003</v>
      </c>
      <c r="I107" s="25">
        <v>11661.541300000003</v>
      </c>
      <c r="J107" s="25">
        <v>0</v>
      </c>
      <c r="K107" s="25">
        <f t="shared" si="42"/>
        <v>96.857310952727815</v>
      </c>
      <c r="L107" s="25">
        <f t="shared" si="43"/>
        <v>96.857310952727815</v>
      </c>
      <c r="M107" s="25" t="str">
        <f t="shared" si="44"/>
        <v/>
      </c>
    </row>
    <row r="108" spans="1:13" s="28" customFormat="1" ht="45" x14ac:dyDescent="0.25">
      <c r="A108" s="28" t="str">
        <f t="shared" si="25"/>
        <v>618</v>
      </c>
      <c r="B108" s="9"/>
      <c r="C108" s="19" t="s">
        <v>153</v>
      </c>
      <c r="D108" s="9" t="s">
        <v>159</v>
      </c>
      <c r="E108" s="25">
        <v>8220.4000000000015</v>
      </c>
      <c r="F108" s="25">
        <v>4676.7440000000015</v>
      </c>
      <c r="G108" s="25">
        <v>3543.6559999999999</v>
      </c>
      <c r="H108" s="25">
        <v>7295.9570000000003</v>
      </c>
      <c r="I108" s="25">
        <v>3811.4643600000004</v>
      </c>
      <c r="J108" s="25">
        <v>3484.4926399999999</v>
      </c>
      <c r="K108" s="25">
        <f t="shared" si="42"/>
        <v>88.754282030071522</v>
      </c>
      <c r="L108" s="25">
        <f t="shared" si="43"/>
        <v>81.498246643391198</v>
      </c>
      <c r="M108" s="25">
        <f t="shared" si="44"/>
        <v>98.330442909808397</v>
      </c>
    </row>
    <row r="109" spans="1:13" s="15" customFormat="1" ht="16.5" x14ac:dyDescent="0.25">
      <c r="B109" s="16"/>
      <c r="C109" s="17" t="s">
        <v>155</v>
      </c>
      <c r="D109" s="16"/>
      <c r="E109" s="26">
        <v>1313154.7</v>
      </c>
      <c r="F109" s="26">
        <v>1232438.6146</v>
      </c>
      <c r="G109" s="26">
        <v>80716.626300000018</v>
      </c>
      <c r="H109" s="26">
        <v>1015498.4570000002</v>
      </c>
      <c r="I109" s="26">
        <v>937393.08630000008</v>
      </c>
      <c r="J109" s="26">
        <v>78105.370700000014</v>
      </c>
      <c r="K109" s="13">
        <f t="shared" si="42"/>
        <v>77.332735967818579</v>
      </c>
      <c r="L109" s="13">
        <f t="shared" si="43"/>
        <v>76.060022397483891</v>
      </c>
      <c r="M109" s="14">
        <f t="shared" si="44"/>
        <v>96.764909883256607</v>
      </c>
    </row>
    <row r="110" spans="1:13" s="7" customFormat="1" ht="37.5" x14ac:dyDescent="0.3">
      <c r="B110" s="20"/>
      <c r="C110" s="21" t="s">
        <v>156</v>
      </c>
      <c r="D110" s="22"/>
      <c r="E110" s="23">
        <v>30564899.114430405</v>
      </c>
      <c r="F110" s="23">
        <f t="shared" ref="F110:J110" si="49">F5+F109</f>
        <v>24773381.129743982</v>
      </c>
      <c r="G110" s="23">
        <f t="shared" si="49"/>
        <v>5791516.5743560055</v>
      </c>
      <c r="H110" s="23">
        <f t="shared" si="49"/>
        <v>27864459.3057</v>
      </c>
      <c r="I110" s="23">
        <f t="shared" si="49"/>
        <v>22255704.59364577</v>
      </c>
      <c r="J110" s="23">
        <f t="shared" si="49"/>
        <v>5608754.7120542359</v>
      </c>
      <c r="K110" s="23">
        <f t="shared" ref="K110" si="50">IFERROR(H110/E110*100,"")</f>
        <v>91.164898668173706</v>
      </c>
      <c r="L110" s="23">
        <f t="shared" ref="L110" si="51">IFERROR(I110/F110*100,"")</f>
        <v>89.837170296163649</v>
      </c>
      <c r="M110" s="23">
        <f t="shared" ref="M110" si="52">IFERROR(J110/G110*100,"")</f>
        <v>96.844317719627838</v>
      </c>
    </row>
    <row r="111" spans="1:13" x14ac:dyDescent="0.25">
      <c r="C111" s="35"/>
    </row>
    <row r="112" spans="1:13" x14ac:dyDescent="0.25">
      <c r="C112" s="35" t="s">
        <v>221</v>
      </c>
    </row>
    <row r="114" spans="13:13" x14ac:dyDescent="0.25">
      <c r="M114" s="30"/>
    </row>
  </sheetData>
  <autoFilter ref="A5:Q110"/>
  <mergeCells count="11">
    <mergeCell ref="L3:M3"/>
    <mergeCell ref="A1:M1"/>
    <mergeCell ref="I2:J2"/>
    <mergeCell ref="B3:B4"/>
    <mergeCell ref="C3:C4"/>
    <mergeCell ref="D3:D4"/>
    <mergeCell ref="E3:E4"/>
    <mergeCell ref="F3:G3"/>
    <mergeCell ref="H3:H4"/>
    <mergeCell ref="I3:J3"/>
    <mergeCell ref="K3:K4"/>
  </mergeCells>
  <pageMargins left="0.23622047244094491" right="0.23622047244094491" top="0.15748031496062992" bottom="0.39370078740157483" header="0.15748031496062992" footer="0.15748031496062992"/>
  <pageSetup paperSize="9" scale="78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 ГП на 01.01.2018 </vt:lpstr>
      <vt:lpstr>'Расходы по ГП на 01.01.2018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a.thabisim</dc:creator>
  <cp:lastModifiedBy>user</cp:lastModifiedBy>
  <cp:lastPrinted>2018-03-26T12:44:48Z</cp:lastPrinted>
  <dcterms:created xsi:type="dcterms:W3CDTF">2016-06-02T06:35:45Z</dcterms:created>
  <dcterms:modified xsi:type="dcterms:W3CDTF">2018-03-26T12:44:52Z</dcterms:modified>
</cp:coreProperties>
</file>